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19-2021\Rebalans 2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izdataka'!$A$1:$AQ$243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V181" i="7" l="1"/>
  <c r="W181" i="7"/>
  <c r="X181" i="7"/>
  <c r="Y181" i="7"/>
  <c r="Z181" i="7"/>
  <c r="AA181" i="7"/>
  <c r="AB181" i="7"/>
  <c r="AC181" i="7"/>
  <c r="AD181" i="7"/>
  <c r="AE181" i="7"/>
  <c r="U181" i="7"/>
  <c r="J181" i="7"/>
  <c r="K181" i="7"/>
  <c r="L181" i="7"/>
  <c r="M181" i="7"/>
  <c r="N181" i="7"/>
  <c r="O181" i="7"/>
  <c r="P181" i="7"/>
  <c r="Q181" i="7"/>
  <c r="R181" i="7"/>
  <c r="S181" i="7"/>
  <c r="AQ182" i="7"/>
  <c r="AP182" i="7"/>
  <c r="AO182" i="7"/>
  <c r="AN182" i="7"/>
  <c r="AM182" i="7"/>
  <c r="AL182" i="7"/>
  <c r="AK182" i="7"/>
  <c r="AJ182" i="7"/>
  <c r="AI182" i="7"/>
  <c r="AH182" i="7"/>
  <c r="AG182" i="7"/>
  <c r="T182" i="7"/>
  <c r="H182" i="7"/>
  <c r="I181" i="7"/>
  <c r="AF182" i="7" l="1"/>
  <c r="AQ194" i="7"/>
  <c r="AP194" i="7"/>
  <c r="AO194" i="7"/>
  <c r="AN194" i="7"/>
  <c r="AM194" i="7"/>
  <c r="AL194" i="7"/>
  <c r="AK194" i="7"/>
  <c r="AJ194" i="7"/>
  <c r="AI194" i="7"/>
  <c r="AH194" i="7"/>
  <c r="AG194" i="7"/>
  <c r="T194" i="7"/>
  <c r="H194" i="7"/>
  <c r="AF194" i="7" l="1"/>
  <c r="AQ94" i="7"/>
  <c r="AP94" i="7"/>
  <c r="AO94" i="7"/>
  <c r="AN94" i="7"/>
  <c r="AM94" i="7"/>
  <c r="AL94" i="7"/>
  <c r="AK94" i="7"/>
  <c r="AJ94" i="7"/>
  <c r="AI94" i="7"/>
  <c r="AH94" i="7"/>
  <c r="AG94" i="7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Q87" i="7"/>
  <c r="AP87" i="7"/>
  <c r="AO87" i="7"/>
  <c r="AN87" i="7"/>
  <c r="AM87" i="7"/>
  <c r="AL87" i="7"/>
  <c r="AK87" i="7"/>
  <c r="AJ87" i="7"/>
  <c r="AI87" i="7"/>
  <c r="AH87" i="7"/>
  <c r="AG87" i="7"/>
  <c r="I144" i="7"/>
  <c r="I143" i="7" s="1"/>
  <c r="J144" i="7"/>
  <c r="J143" i="7" s="1"/>
  <c r="J142" i="7" s="1"/>
  <c r="K144" i="7"/>
  <c r="K143" i="7" s="1"/>
  <c r="K142" i="7" s="1"/>
  <c r="L144" i="7"/>
  <c r="M144" i="7"/>
  <c r="M143" i="7" s="1"/>
  <c r="M142" i="7" s="1"/>
  <c r="N144" i="7"/>
  <c r="N143" i="7" s="1"/>
  <c r="N142" i="7" s="1"/>
  <c r="O144" i="7"/>
  <c r="O143" i="7" s="1"/>
  <c r="O142" i="7" s="1"/>
  <c r="P144" i="7"/>
  <c r="P143" i="7" s="1"/>
  <c r="P142" i="7" s="1"/>
  <c r="Q144" i="7"/>
  <c r="Q143" i="7" s="1"/>
  <c r="Q142" i="7" s="1"/>
  <c r="R144" i="7"/>
  <c r="R143" i="7" s="1"/>
  <c r="R142" i="7" s="1"/>
  <c r="S144" i="7"/>
  <c r="S143" i="7" s="1"/>
  <c r="S142" i="7" s="1"/>
  <c r="U144" i="7"/>
  <c r="U143" i="7" s="1"/>
  <c r="V144" i="7"/>
  <c r="V143" i="7" s="1"/>
  <c r="V142" i="7" s="1"/>
  <c r="W144" i="7"/>
  <c r="W143" i="7" s="1"/>
  <c r="W142" i="7" s="1"/>
  <c r="X144" i="7"/>
  <c r="X143" i="7" s="1"/>
  <c r="X142" i="7" s="1"/>
  <c r="Y144" i="7"/>
  <c r="Y143" i="7" s="1"/>
  <c r="Y142" i="7" s="1"/>
  <c r="Z144" i="7"/>
  <c r="Z143" i="7" s="1"/>
  <c r="Z142" i="7" s="1"/>
  <c r="AA144" i="7"/>
  <c r="AA143" i="7" s="1"/>
  <c r="AA142" i="7" s="1"/>
  <c r="AB144" i="7"/>
  <c r="AB143" i="7" s="1"/>
  <c r="AB142" i="7" s="1"/>
  <c r="AC144" i="7"/>
  <c r="AC143" i="7" s="1"/>
  <c r="AC142" i="7" s="1"/>
  <c r="AD144" i="7"/>
  <c r="AD143" i="7" s="1"/>
  <c r="AD142" i="7" s="1"/>
  <c r="AE144" i="7"/>
  <c r="AE143" i="7" s="1"/>
  <c r="AE142" i="7" s="1"/>
  <c r="H145" i="7"/>
  <c r="T145" i="7"/>
  <c r="AG145" i="7"/>
  <c r="AH145" i="7"/>
  <c r="AI145" i="7"/>
  <c r="AJ145" i="7"/>
  <c r="AK145" i="7"/>
  <c r="AL145" i="7"/>
  <c r="AM145" i="7"/>
  <c r="AN145" i="7"/>
  <c r="AO145" i="7"/>
  <c r="AP145" i="7"/>
  <c r="AQ145" i="7"/>
  <c r="H146" i="7"/>
  <c r="T146" i="7"/>
  <c r="AG146" i="7"/>
  <c r="AH146" i="7"/>
  <c r="AI146" i="7"/>
  <c r="AJ146" i="7"/>
  <c r="AK146" i="7"/>
  <c r="AL146" i="7"/>
  <c r="AM146" i="7"/>
  <c r="AN146" i="7"/>
  <c r="AO146" i="7"/>
  <c r="AP146" i="7"/>
  <c r="AQ146" i="7"/>
  <c r="H147" i="7"/>
  <c r="T147" i="7"/>
  <c r="AG147" i="7"/>
  <c r="AH147" i="7"/>
  <c r="AI147" i="7"/>
  <c r="AJ147" i="7"/>
  <c r="AK147" i="7"/>
  <c r="AL147" i="7"/>
  <c r="AM147" i="7"/>
  <c r="AN147" i="7"/>
  <c r="AO147" i="7"/>
  <c r="AP147" i="7"/>
  <c r="AQ147" i="7"/>
  <c r="H148" i="7"/>
  <c r="T148" i="7"/>
  <c r="AG148" i="7"/>
  <c r="AH148" i="7"/>
  <c r="AI148" i="7"/>
  <c r="AJ148" i="7"/>
  <c r="AK148" i="7"/>
  <c r="AL148" i="7"/>
  <c r="AM148" i="7"/>
  <c r="AN148" i="7"/>
  <c r="AO148" i="7"/>
  <c r="AP148" i="7"/>
  <c r="AQ148" i="7"/>
  <c r="AF91" i="7" l="1"/>
  <c r="AF87" i="7"/>
  <c r="AF148" i="7"/>
  <c r="AO144" i="7"/>
  <c r="AO143" i="7" s="1"/>
  <c r="AO142" i="7" s="1"/>
  <c r="AG144" i="7"/>
  <c r="AG143" i="7" s="1"/>
  <c r="AK144" i="7"/>
  <c r="AK143" i="7" s="1"/>
  <c r="AK142" i="7" s="1"/>
  <c r="AF147" i="7"/>
  <c r="AN144" i="7"/>
  <c r="AN143" i="7" s="1"/>
  <c r="AN142" i="7" s="1"/>
  <c r="AJ144" i="7"/>
  <c r="AJ143" i="7" s="1"/>
  <c r="AJ142" i="7" s="1"/>
  <c r="H144" i="7"/>
  <c r="AF88" i="7"/>
  <c r="AF94" i="7"/>
  <c r="AF146" i="7"/>
  <c r="AQ144" i="7"/>
  <c r="AQ143" i="7" s="1"/>
  <c r="AQ142" i="7" s="1"/>
  <c r="AM144" i="7"/>
  <c r="AM143" i="7" s="1"/>
  <c r="AM142" i="7" s="1"/>
  <c r="AI144" i="7"/>
  <c r="AI143" i="7" s="1"/>
  <c r="AI142" i="7" s="1"/>
  <c r="AP144" i="7"/>
  <c r="AP143" i="7" s="1"/>
  <c r="AP142" i="7" s="1"/>
  <c r="AL144" i="7"/>
  <c r="AL143" i="7" s="1"/>
  <c r="AL142" i="7" s="1"/>
  <c r="AF145" i="7"/>
  <c r="AF92" i="7"/>
  <c r="AF93" i="7"/>
  <c r="AF89" i="7"/>
  <c r="I142" i="7"/>
  <c r="U142" i="7"/>
  <c r="T142" i="7" s="1"/>
  <c r="T143" i="7"/>
  <c r="AH144" i="7"/>
  <c r="AH143" i="7" s="1"/>
  <c r="AH142" i="7" s="1"/>
  <c r="T144" i="7"/>
  <c r="L143" i="7"/>
  <c r="L142" i="7" s="1"/>
  <c r="I20" i="5"/>
  <c r="G20" i="5"/>
  <c r="H8" i="7" s="1"/>
  <c r="AQ44" i="7"/>
  <c r="AP44" i="7"/>
  <c r="AP42" i="7" s="1"/>
  <c r="AO44" i="7"/>
  <c r="AN44" i="7"/>
  <c r="AM44" i="7"/>
  <c r="AL44" i="7"/>
  <c r="AL42" i="7" s="1"/>
  <c r="AK44" i="7"/>
  <c r="AJ44" i="7"/>
  <c r="AI44" i="7"/>
  <c r="AH44" i="7"/>
  <c r="AH42" i="7" s="1"/>
  <c r="AG44" i="7"/>
  <c r="AQ43" i="7"/>
  <c r="AQ42" i="7" s="1"/>
  <c r="AP43" i="7"/>
  <c r="AO43" i="7"/>
  <c r="AO42" i="7" s="1"/>
  <c r="AN43" i="7"/>
  <c r="AM43" i="7"/>
  <c r="AM42" i="7" s="1"/>
  <c r="AL43" i="7"/>
  <c r="AK43" i="7"/>
  <c r="AK42" i="7" s="1"/>
  <c r="AJ43" i="7"/>
  <c r="AI43" i="7"/>
  <c r="AI42" i="7" s="1"/>
  <c r="AH43" i="7"/>
  <c r="AG43" i="7"/>
  <c r="AG42" i="7" s="1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J36" i="7" s="1"/>
  <c r="AI37" i="7"/>
  <c r="AH37" i="7"/>
  <c r="AG37" i="7"/>
  <c r="AQ34" i="7"/>
  <c r="AQ33" i="7" s="1"/>
  <c r="AP34" i="7"/>
  <c r="AP33" i="7" s="1"/>
  <c r="AO34" i="7"/>
  <c r="AO33" i="7" s="1"/>
  <c r="AN34" i="7"/>
  <c r="AM34" i="7"/>
  <c r="AL34" i="7"/>
  <c r="AL33" i="7" s="1"/>
  <c r="AK34" i="7"/>
  <c r="AK33" i="7" s="1"/>
  <c r="AJ34" i="7"/>
  <c r="AI34" i="7"/>
  <c r="AI33" i="7" s="1"/>
  <c r="AH34" i="7"/>
  <c r="AH33" i="7" s="1"/>
  <c r="AG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Q28" i="7" s="1"/>
  <c r="AP30" i="7"/>
  <c r="AO30" i="7"/>
  <c r="AN30" i="7"/>
  <c r="AM30" i="7"/>
  <c r="AL30" i="7"/>
  <c r="AK30" i="7"/>
  <c r="AK28" i="7" s="1"/>
  <c r="AJ30" i="7"/>
  <c r="AI30" i="7"/>
  <c r="AI28" i="7" s="1"/>
  <c r="AH30" i="7"/>
  <c r="AG30" i="7"/>
  <c r="AQ29" i="7"/>
  <c r="AP29" i="7"/>
  <c r="AP28" i="7" s="1"/>
  <c r="AO29" i="7"/>
  <c r="AN29" i="7"/>
  <c r="AM29" i="7"/>
  <c r="AL29" i="7"/>
  <c r="AL28" i="7" s="1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K23" i="7" s="1"/>
  <c r="AJ25" i="7"/>
  <c r="AI25" i="7"/>
  <c r="AH25" i="7"/>
  <c r="AG25" i="7"/>
  <c r="AG23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M19" i="7" s="1"/>
  <c r="AL22" i="7"/>
  <c r="AK22" i="7"/>
  <c r="AJ22" i="7"/>
  <c r="AI22" i="7"/>
  <c r="AH22" i="7"/>
  <c r="AG22" i="7"/>
  <c r="AQ21" i="7"/>
  <c r="AP21" i="7"/>
  <c r="AO21" i="7"/>
  <c r="AN21" i="7"/>
  <c r="AN19" i="7" s="1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R85" i="7" s="1"/>
  <c r="R84" i="7" s="1"/>
  <c r="Q90" i="7"/>
  <c r="P90" i="7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Q86" i="7"/>
  <c r="P86" i="7"/>
  <c r="O86" i="7"/>
  <c r="N86" i="7"/>
  <c r="M86" i="7"/>
  <c r="L86" i="7"/>
  <c r="K86" i="7"/>
  <c r="J86" i="7"/>
  <c r="I86" i="7"/>
  <c r="T44" i="7"/>
  <c r="H44" i="7"/>
  <c r="T43" i="7"/>
  <c r="H43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E36" i="7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S35" i="7"/>
  <c r="K35" i="7"/>
  <c r="I35" i="7"/>
  <c r="T34" i="7"/>
  <c r="H34" i="7"/>
  <c r="AN33" i="7"/>
  <c r="AM33" i="7"/>
  <c r="AJ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H30" i="7"/>
  <c r="T29" i="7"/>
  <c r="H29" i="7"/>
  <c r="AO28" i="7"/>
  <c r="AM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J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J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N85" i="7" l="1"/>
  <c r="N84" i="7" s="1"/>
  <c r="AI19" i="7"/>
  <c r="AQ19" i="7"/>
  <c r="AL23" i="7"/>
  <c r="AL18" i="7" s="1"/>
  <c r="AP23" i="7"/>
  <c r="AO23" i="7"/>
  <c r="AF34" i="7"/>
  <c r="AH36" i="7"/>
  <c r="AH35" i="7" s="1"/>
  <c r="AL36" i="7"/>
  <c r="AP36" i="7"/>
  <c r="M35" i="7"/>
  <c r="Q35" i="7"/>
  <c r="V35" i="7"/>
  <c r="Z35" i="7"/>
  <c r="AH23" i="7"/>
  <c r="AN36" i="7"/>
  <c r="AN35" i="7" s="1"/>
  <c r="H28" i="7"/>
  <c r="H33" i="7"/>
  <c r="O35" i="7"/>
  <c r="X35" i="7"/>
  <c r="AB35" i="7"/>
  <c r="T28" i="7"/>
  <c r="AE35" i="7"/>
  <c r="J85" i="7"/>
  <c r="J84" i="7" s="1"/>
  <c r="L85" i="7"/>
  <c r="L84" i="7" s="1"/>
  <c r="P85" i="7"/>
  <c r="P84" i="7" s="1"/>
  <c r="AG19" i="7"/>
  <c r="AK19" i="7"/>
  <c r="AK18" i="7" s="1"/>
  <c r="AK17" i="7" s="1"/>
  <c r="AO19" i="7"/>
  <c r="AI23" i="7"/>
  <c r="AI18" i="7" s="1"/>
  <c r="AM23" i="7"/>
  <c r="AM18" i="7" s="1"/>
  <c r="AQ23" i="7"/>
  <c r="AJ42" i="7"/>
  <c r="AJ35" i="7" s="1"/>
  <c r="AG36" i="7"/>
  <c r="AK36" i="7"/>
  <c r="AO36" i="7"/>
  <c r="AO35" i="7" s="1"/>
  <c r="H19" i="7"/>
  <c r="M18" i="7"/>
  <c r="M17" i="7" s="1"/>
  <c r="Q18" i="7"/>
  <c r="V18" i="7"/>
  <c r="V17" i="7" s="1"/>
  <c r="Z18" i="7"/>
  <c r="Z17" i="7" s="1"/>
  <c r="H31" i="7"/>
  <c r="T33" i="7"/>
  <c r="AH19" i="7"/>
  <c r="AH18" i="7" s="1"/>
  <c r="AH17" i="7" s="1"/>
  <c r="AL19" i="7"/>
  <c r="AP19" i="7"/>
  <c r="AP18" i="7" s="1"/>
  <c r="AN23" i="7"/>
  <c r="AJ28" i="7"/>
  <c r="AF28" i="7" s="1"/>
  <c r="AN28" i="7"/>
  <c r="AI36" i="7"/>
  <c r="AI35" i="7" s="1"/>
  <c r="AM36" i="7"/>
  <c r="AQ36" i="7"/>
  <c r="AQ35" i="7" s="1"/>
  <c r="AN42" i="7"/>
  <c r="AF42" i="7" s="1"/>
  <c r="H86" i="7"/>
  <c r="H90" i="7"/>
  <c r="I18" i="7"/>
  <c r="K18" i="7"/>
  <c r="K17" i="7" s="1"/>
  <c r="O18" i="7"/>
  <c r="S18" i="7"/>
  <c r="S17" i="7" s="1"/>
  <c r="X18" i="7"/>
  <c r="AB18" i="7"/>
  <c r="AB17" i="7" s="1"/>
  <c r="AG33" i="7"/>
  <c r="AF33" i="7" s="1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L35" i="7"/>
  <c r="AP35" i="7"/>
  <c r="H42" i="7"/>
  <c r="AF37" i="7"/>
  <c r="AF39" i="7"/>
  <c r="AF41" i="7"/>
  <c r="AF44" i="7"/>
  <c r="H142" i="7"/>
  <c r="AG142" i="7"/>
  <c r="AF142" i="7" s="1"/>
  <c r="AF143" i="7"/>
  <c r="H143" i="7"/>
  <c r="AF144" i="7"/>
  <c r="L18" i="7"/>
  <c r="P18" i="7"/>
  <c r="R18" i="7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N18" i="7"/>
  <c r="N17" i="7" s="1"/>
  <c r="T31" i="7"/>
  <c r="AK35" i="7"/>
  <c r="AM35" i="7"/>
  <c r="T86" i="7"/>
  <c r="AD18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Y18" i="7"/>
  <c r="AA18" i="7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1" i="7"/>
  <c r="AG18" i="7"/>
  <c r="AO18" i="7"/>
  <c r="AQ18" i="7"/>
  <c r="AN18" i="7"/>
  <c r="I85" i="7"/>
  <c r="U85" i="7"/>
  <c r="AG85" i="7"/>
  <c r="T36" i="7"/>
  <c r="T23" i="7"/>
  <c r="AE18" i="7"/>
  <c r="AE17" i="7" s="1"/>
  <c r="T19" i="7"/>
  <c r="U18" i="7"/>
  <c r="U17" i="7" s="1"/>
  <c r="G48" i="5"/>
  <c r="AI48" i="12"/>
  <c r="AI47" i="12"/>
  <c r="Q17" i="7" l="1"/>
  <c r="AJ18" i="7"/>
  <c r="AF18" i="7" s="1"/>
  <c r="AP17" i="7"/>
  <c r="AF36" i="7"/>
  <c r="AF19" i="7"/>
  <c r="Y17" i="7"/>
  <c r="H35" i="7"/>
  <c r="X17" i="7"/>
  <c r="AN17" i="7"/>
  <c r="AF23" i="7"/>
  <c r="AJ17" i="7"/>
  <c r="W17" i="7"/>
  <c r="AO17" i="7"/>
  <c r="T35" i="7"/>
  <c r="AL17" i="7"/>
  <c r="AM17" i="7"/>
  <c r="O17" i="7"/>
  <c r="AF35" i="7"/>
  <c r="L17" i="7"/>
  <c r="AI17" i="7"/>
  <c r="AA17" i="7"/>
  <c r="R17" i="7"/>
  <c r="AQ17" i="7"/>
  <c r="AD17" i="7"/>
  <c r="J17" i="7"/>
  <c r="P17" i="7"/>
  <c r="AG17" i="7"/>
  <c r="H18" i="7"/>
  <c r="T85" i="7"/>
  <c r="U84" i="7"/>
  <c r="AF85" i="7"/>
  <c r="AG84" i="7"/>
  <c r="H85" i="7"/>
  <c r="I84" i="7"/>
  <c r="H84" i="7" s="1"/>
  <c r="T18" i="7"/>
  <c r="H20" i="5"/>
  <c r="B7" i="5"/>
  <c r="AF17" i="7" l="1"/>
  <c r="T17" i="7"/>
  <c r="H17" i="7"/>
  <c r="AF84" i="7"/>
  <c r="T84" i="7"/>
  <c r="AQ208" i="7"/>
  <c r="AP208" i="7"/>
  <c r="AO208" i="7"/>
  <c r="AN208" i="7"/>
  <c r="AM208" i="7"/>
  <c r="AL208" i="7"/>
  <c r="AK208" i="7"/>
  <c r="AJ208" i="7"/>
  <c r="AI208" i="7"/>
  <c r="AH208" i="7"/>
  <c r="AQ207" i="7"/>
  <c r="AP207" i="7"/>
  <c r="AO207" i="7"/>
  <c r="AN207" i="7"/>
  <c r="AM207" i="7"/>
  <c r="AL207" i="7"/>
  <c r="AK207" i="7"/>
  <c r="AJ207" i="7"/>
  <c r="AI207" i="7"/>
  <c r="AH207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5" i="7"/>
  <c r="AP195" i="7"/>
  <c r="AO195" i="7"/>
  <c r="AN195" i="7"/>
  <c r="AM195" i="7"/>
  <c r="AL195" i="7"/>
  <c r="AK195" i="7"/>
  <c r="AJ195" i="7"/>
  <c r="AI195" i="7"/>
  <c r="AH195" i="7"/>
  <c r="AQ193" i="7"/>
  <c r="AP193" i="7"/>
  <c r="AO193" i="7"/>
  <c r="AN193" i="7"/>
  <c r="AM193" i="7"/>
  <c r="AL193" i="7"/>
  <c r="AK193" i="7"/>
  <c r="AJ193" i="7"/>
  <c r="AI193" i="7"/>
  <c r="AH193" i="7"/>
  <c r="AQ190" i="7"/>
  <c r="AP190" i="7"/>
  <c r="AO190" i="7"/>
  <c r="AN190" i="7"/>
  <c r="AM190" i="7"/>
  <c r="AL190" i="7"/>
  <c r="AK190" i="7"/>
  <c r="AJ190" i="7"/>
  <c r="AI190" i="7"/>
  <c r="AH190" i="7"/>
  <c r="AQ189" i="7"/>
  <c r="AP189" i="7"/>
  <c r="AO189" i="7"/>
  <c r="AN189" i="7"/>
  <c r="AM189" i="7"/>
  <c r="AL189" i="7"/>
  <c r="AK189" i="7"/>
  <c r="AJ189" i="7"/>
  <c r="AI189" i="7"/>
  <c r="AH189" i="7"/>
  <c r="AQ183" i="7"/>
  <c r="AQ181" i="7" s="1"/>
  <c r="AP183" i="7"/>
  <c r="AP181" i="7" s="1"/>
  <c r="AO183" i="7"/>
  <c r="AO181" i="7" s="1"/>
  <c r="AN183" i="7"/>
  <c r="AN181" i="7" s="1"/>
  <c r="AM183" i="7"/>
  <c r="AM181" i="7" s="1"/>
  <c r="AL183" i="7"/>
  <c r="AL181" i="7" s="1"/>
  <c r="AK183" i="7"/>
  <c r="AK181" i="7" s="1"/>
  <c r="AJ183" i="7"/>
  <c r="AJ181" i="7" s="1"/>
  <c r="AI183" i="7"/>
  <c r="AI181" i="7" s="1"/>
  <c r="AH183" i="7"/>
  <c r="AH181" i="7" s="1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6" i="7"/>
  <c r="AP176" i="7"/>
  <c r="AO176" i="7"/>
  <c r="AN176" i="7"/>
  <c r="AM176" i="7"/>
  <c r="AL176" i="7"/>
  <c r="AK176" i="7"/>
  <c r="AJ176" i="7"/>
  <c r="AI176" i="7"/>
  <c r="AH176" i="7"/>
  <c r="AQ175" i="7"/>
  <c r="AP175" i="7"/>
  <c r="AO175" i="7"/>
  <c r="AN175" i="7"/>
  <c r="AM175" i="7"/>
  <c r="AL175" i="7"/>
  <c r="AK175" i="7"/>
  <c r="AJ175" i="7"/>
  <c r="AI175" i="7"/>
  <c r="AH175" i="7"/>
  <c r="AQ174" i="7"/>
  <c r="AP174" i="7"/>
  <c r="AO174" i="7"/>
  <c r="AN174" i="7"/>
  <c r="AM174" i="7"/>
  <c r="AL174" i="7"/>
  <c r="AK174" i="7"/>
  <c r="AJ174" i="7"/>
  <c r="AI174" i="7"/>
  <c r="AH174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4" i="7"/>
  <c r="AP154" i="7"/>
  <c r="AO154" i="7"/>
  <c r="AN154" i="7"/>
  <c r="AM154" i="7"/>
  <c r="AL154" i="7"/>
  <c r="AK154" i="7"/>
  <c r="AJ154" i="7"/>
  <c r="AI154" i="7"/>
  <c r="AH154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3" i="7"/>
  <c r="AP123" i="7"/>
  <c r="AO123" i="7"/>
  <c r="AN123" i="7"/>
  <c r="AM123" i="7"/>
  <c r="AL123" i="7"/>
  <c r="AK123" i="7"/>
  <c r="AJ123" i="7"/>
  <c r="AI123" i="7"/>
  <c r="AH123" i="7"/>
  <c r="AQ122" i="7"/>
  <c r="AP122" i="7"/>
  <c r="AO122" i="7"/>
  <c r="AN122" i="7"/>
  <c r="AM122" i="7"/>
  <c r="AL122" i="7"/>
  <c r="AK122" i="7"/>
  <c r="AJ122" i="7"/>
  <c r="AI122" i="7"/>
  <c r="AH122" i="7"/>
  <c r="AQ121" i="7"/>
  <c r="AP121" i="7"/>
  <c r="AO121" i="7"/>
  <c r="AN121" i="7"/>
  <c r="AM121" i="7"/>
  <c r="AL121" i="7"/>
  <c r="AK121" i="7"/>
  <c r="AJ121" i="7"/>
  <c r="AI121" i="7"/>
  <c r="AH121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10" i="7"/>
  <c r="AP110" i="7"/>
  <c r="AO110" i="7"/>
  <c r="AN110" i="7"/>
  <c r="AM110" i="7"/>
  <c r="AL110" i="7"/>
  <c r="AK110" i="7"/>
  <c r="AJ110" i="7"/>
  <c r="AI110" i="7"/>
  <c r="AH110" i="7"/>
  <c r="AQ107" i="7"/>
  <c r="AP107" i="7"/>
  <c r="AO107" i="7"/>
  <c r="AN107" i="7"/>
  <c r="AM107" i="7"/>
  <c r="AL107" i="7"/>
  <c r="AK107" i="7"/>
  <c r="AJ107" i="7"/>
  <c r="AI107" i="7"/>
  <c r="AH107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101" i="7"/>
  <c r="AP101" i="7"/>
  <c r="AO101" i="7"/>
  <c r="AN101" i="7"/>
  <c r="AM101" i="7"/>
  <c r="AL101" i="7"/>
  <c r="AK101" i="7"/>
  <c r="AJ101" i="7"/>
  <c r="AI101" i="7"/>
  <c r="AH101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08" i="7"/>
  <c r="AG207" i="7"/>
  <c r="AG201" i="7"/>
  <c r="AG200" i="7"/>
  <c r="AG195" i="7"/>
  <c r="AG193" i="7"/>
  <c r="AG190" i="7"/>
  <c r="AG189" i="7"/>
  <c r="AG183" i="7"/>
  <c r="AG181" i="7" s="1"/>
  <c r="AG179" i="7"/>
  <c r="AG178" i="7"/>
  <c r="AG176" i="7"/>
  <c r="AG175" i="7"/>
  <c r="AG174" i="7"/>
  <c r="AG173" i="7"/>
  <c r="AG172" i="7"/>
  <c r="AG170" i="7"/>
  <c r="AG169" i="7"/>
  <c r="AG168" i="7"/>
  <c r="AG161" i="7"/>
  <c r="AG160" i="7"/>
  <c r="AG159" i="7"/>
  <c r="AG158" i="7"/>
  <c r="AG156" i="7"/>
  <c r="AG155" i="7"/>
  <c r="AG154" i="7"/>
  <c r="AG139" i="7"/>
  <c r="AG136" i="7"/>
  <c r="AG135" i="7"/>
  <c r="AG134" i="7"/>
  <c r="AG133" i="7"/>
  <c r="AG128" i="7"/>
  <c r="AG127" i="7"/>
  <c r="AG126" i="7"/>
  <c r="AG125" i="7"/>
  <c r="AG123" i="7"/>
  <c r="AG122" i="7"/>
  <c r="AG121" i="7"/>
  <c r="AG115" i="7"/>
  <c r="AG114" i="7"/>
  <c r="AG112" i="7"/>
  <c r="AG111" i="7"/>
  <c r="AG110" i="7"/>
  <c r="AG107" i="7"/>
  <c r="AG105" i="7"/>
  <c r="AG104" i="7"/>
  <c r="AG103" i="7"/>
  <c r="AG102" i="7"/>
  <c r="AG101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T37" i="9" l="1"/>
  <c r="AQ14" i="12"/>
  <c r="AJ92" i="12"/>
  <c r="AJ91" i="12" s="1"/>
  <c r="V111" i="12"/>
  <c r="V110" i="12" s="1"/>
  <c r="AN60" i="12"/>
  <c r="AN92" i="12"/>
  <c r="AN91" i="12" s="1"/>
  <c r="AI105" i="12"/>
  <c r="AI104" i="12" s="1"/>
  <c r="AA60" i="12"/>
  <c r="AO60" i="12"/>
  <c r="AG60" i="12"/>
  <c r="AJ81" i="12"/>
  <c r="Y60" i="12"/>
  <c r="W92" i="12"/>
  <c r="W91" i="12" s="1"/>
  <c r="U111" i="12"/>
  <c r="U110" i="12" s="1"/>
  <c r="U49" i="12"/>
  <c r="U13" i="12" s="1"/>
  <c r="X67" i="12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X49" i="12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14" i="12"/>
  <c r="AC13" i="12" s="1"/>
  <c r="U14" i="12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J60" i="12"/>
  <c r="AH60" i="12"/>
  <c r="AH25" i="9"/>
  <c r="AL60" i="12"/>
  <c r="AF60" i="12" s="1"/>
  <c r="AL25" i="9"/>
  <c r="AP60" i="12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O13" i="12" s="1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180" i="7"/>
  <c r="AN180" i="7"/>
  <c r="AF183" i="7"/>
  <c r="AQ180" i="7"/>
  <c r="AM180" i="7"/>
  <c r="AK180" i="7"/>
  <c r="AI180" i="7"/>
  <c r="AH180" i="7"/>
  <c r="AG180" i="7"/>
  <c r="AP180" i="7"/>
  <c r="AO180" i="7"/>
  <c r="AJ180" i="7"/>
  <c r="T183" i="7"/>
  <c r="AE180" i="7"/>
  <c r="AD180" i="7"/>
  <c r="AC180" i="7"/>
  <c r="AB180" i="7"/>
  <c r="AA180" i="7"/>
  <c r="Z180" i="7"/>
  <c r="Y180" i="7"/>
  <c r="X180" i="7"/>
  <c r="W180" i="7"/>
  <c r="V180" i="7"/>
  <c r="K180" i="7"/>
  <c r="R180" i="7"/>
  <c r="Q180" i="7"/>
  <c r="P180" i="7"/>
  <c r="O180" i="7"/>
  <c r="N180" i="7"/>
  <c r="M180" i="7"/>
  <c r="L180" i="7"/>
  <c r="J180" i="7"/>
  <c r="S180" i="7"/>
  <c r="I180" i="7"/>
  <c r="H183" i="7"/>
  <c r="T111" i="7"/>
  <c r="J109" i="7"/>
  <c r="AF111" i="7"/>
  <c r="H111" i="7"/>
  <c r="AF110" i="12" l="1"/>
  <c r="T110" i="12"/>
  <c r="AF81" i="12"/>
  <c r="T60" i="12"/>
  <c r="AF111" i="12"/>
  <c r="AB13" i="12"/>
  <c r="T111" i="12"/>
  <c r="T67" i="12"/>
  <c r="AL13" i="12"/>
  <c r="T104" i="12"/>
  <c r="AN13" i="12"/>
  <c r="Y13" i="12"/>
  <c r="AD13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1" i="7"/>
  <c r="AF180" i="7"/>
  <c r="U180" i="7"/>
  <c r="T180" i="7" s="1"/>
  <c r="AF181" i="7"/>
  <c r="H181" i="7"/>
  <c r="H180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T13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0" i="7"/>
  <c r="AM249" i="7" s="1"/>
  <c r="AM247" i="7"/>
  <c r="AM242" i="7"/>
  <c r="AM238" i="7"/>
  <c r="AM227" i="7"/>
  <c r="AM226" i="7" s="1"/>
  <c r="AM224" i="7"/>
  <c r="AM219" i="7"/>
  <c r="AM215" i="7"/>
  <c r="AM206" i="7"/>
  <c r="AM205" i="7" s="1"/>
  <c r="AM204" i="7" s="1"/>
  <c r="AM203" i="7" s="1"/>
  <c r="AM199" i="7"/>
  <c r="AM198" i="7" s="1"/>
  <c r="AM197" i="7" s="1"/>
  <c r="AM192" i="7"/>
  <c r="AM191" i="7" s="1"/>
  <c r="AM188" i="7"/>
  <c r="AM187" i="7" s="1"/>
  <c r="AM177" i="7"/>
  <c r="AM171" i="7"/>
  <c r="AM167" i="7"/>
  <c r="AM157" i="7"/>
  <c r="AM153" i="7"/>
  <c r="AM138" i="7"/>
  <c r="AM137" i="7" s="1"/>
  <c r="AM132" i="7"/>
  <c r="AM131" i="7" s="1"/>
  <c r="AM124" i="7"/>
  <c r="AM120" i="7"/>
  <c r="AM113" i="7"/>
  <c r="AM109" i="7"/>
  <c r="AM106" i="7"/>
  <c r="AM100" i="7"/>
  <c r="AM77" i="7"/>
  <c r="AM73" i="7"/>
  <c r="AM66" i="7"/>
  <c r="AM60" i="7"/>
  <c r="AM52" i="7"/>
  <c r="AM48" i="7"/>
  <c r="AA206" i="7"/>
  <c r="AA205" i="7" s="1"/>
  <c r="AA204" i="7" s="1"/>
  <c r="AA203" i="7" s="1"/>
  <c r="AA199" i="7"/>
  <c r="AA198" i="7" s="1"/>
  <c r="AA197" i="7" s="1"/>
  <c r="AA192" i="7"/>
  <c r="AA191" i="7" s="1"/>
  <c r="AA188" i="7"/>
  <c r="AA187" i="7" s="1"/>
  <c r="AA177" i="7"/>
  <c r="AA171" i="7"/>
  <c r="AA167" i="7"/>
  <c r="AA157" i="7"/>
  <c r="AA153" i="7"/>
  <c r="AA138" i="7"/>
  <c r="AA137" i="7" s="1"/>
  <c r="AA132" i="7"/>
  <c r="AA131" i="7" s="1"/>
  <c r="AA124" i="7"/>
  <c r="AA120" i="7"/>
  <c r="AA113" i="7"/>
  <c r="AA109" i="7"/>
  <c r="AA106" i="7"/>
  <c r="AA100" i="7"/>
  <c r="AA77" i="7"/>
  <c r="AA73" i="7"/>
  <c r="AA66" i="7"/>
  <c r="AA60" i="7"/>
  <c r="AA52" i="7"/>
  <c r="AA48" i="7"/>
  <c r="O250" i="7"/>
  <c r="O249" i="7" s="1"/>
  <c r="O247" i="7"/>
  <c r="O242" i="7"/>
  <c r="O238" i="7"/>
  <c r="O227" i="7"/>
  <c r="O226" i="7" s="1"/>
  <c r="O224" i="7"/>
  <c r="O219" i="7"/>
  <c r="O215" i="7"/>
  <c r="O206" i="7"/>
  <c r="O205" i="7" s="1"/>
  <c r="O204" i="7" s="1"/>
  <c r="O203" i="7" s="1"/>
  <c r="O199" i="7"/>
  <c r="O198" i="7" s="1"/>
  <c r="O197" i="7" s="1"/>
  <c r="O192" i="7"/>
  <c r="O191" i="7" s="1"/>
  <c r="O188" i="7"/>
  <c r="O187" i="7" s="1"/>
  <c r="O177" i="7"/>
  <c r="O171" i="7"/>
  <c r="O167" i="7"/>
  <c r="O157" i="7"/>
  <c r="O153" i="7"/>
  <c r="O138" i="7"/>
  <c r="O137" i="7" s="1"/>
  <c r="O132" i="7"/>
  <c r="O131" i="7" s="1"/>
  <c r="O124" i="7"/>
  <c r="O120" i="7"/>
  <c r="O113" i="7"/>
  <c r="O109" i="7"/>
  <c r="O106" i="7"/>
  <c r="O100" i="7"/>
  <c r="O77" i="7"/>
  <c r="O73" i="7"/>
  <c r="O66" i="7"/>
  <c r="O60" i="7"/>
  <c r="O52" i="7"/>
  <c r="O48" i="7"/>
  <c r="AM72" i="7" l="1"/>
  <c r="AM71" i="7" s="1"/>
  <c r="N9" i="9"/>
  <c r="O152" i="7"/>
  <c r="O151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08" i="7"/>
  <c r="AA119" i="7"/>
  <c r="AA118" i="7" s="1"/>
  <c r="AA72" i="7"/>
  <c r="AA71" i="7" s="1"/>
  <c r="AA152" i="7"/>
  <c r="AA151" i="7" s="1"/>
  <c r="O59" i="7"/>
  <c r="O119" i="7"/>
  <c r="O118" i="7" s="1"/>
  <c r="O108" i="7"/>
  <c r="O237" i="7"/>
  <c r="AA47" i="7"/>
  <c r="AM152" i="7"/>
  <c r="AM151" i="7" s="1"/>
  <c r="O47" i="7"/>
  <c r="O72" i="7"/>
  <c r="O71" i="7" s="1"/>
  <c r="AM59" i="7"/>
  <c r="AM99" i="7"/>
  <c r="AA130" i="7"/>
  <c r="AA166" i="7"/>
  <c r="AA165" i="7" s="1"/>
  <c r="AA108" i="7"/>
  <c r="AM119" i="7"/>
  <c r="AM118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66" i="7"/>
  <c r="AA99" i="7"/>
  <c r="AM186" i="7"/>
  <c r="AM130" i="7"/>
  <c r="AM166" i="7"/>
  <c r="AM165" i="7" s="1"/>
  <c r="O99" i="7"/>
  <c r="AA59" i="7"/>
  <c r="AM214" i="7"/>
  <c r="AM213" i="7" s="1"/>
  <c r="AM212" i="7" s="1"/>
  <c r="AM237" i="7"/>
  <c r="AM236" i="7" s="1"/>
  <c r="AM235" i="7" s="1"/>
  <c r="O130" i="7"/>
  <c r="AA186" i="7"/>
  <c r="O186" i="7"/>
  <c r="O214" i="7"/>
  <c r="O213" i="7" s="1"/>
  <c r="O212" i="7" s="1"/>
  <c r="O236" i="7"/>
  <c r="O235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06" i="7"/>
  <c r="AH205" i="7" s="1"/>
  <c r="AH204" i="7" s="1"/>
  <c r="AH203" i="7" s="1"/>
  <c r="AH199" i="7"/>
  <c r="AH198" i="7" s="1"/>
  <c r="AH197" i="7" s="1"/>
  <c r="AH192" i="7"/>
  <c r="AH191" i="7" s="1"/>
  <c r="AH188" i="7"/>
  <c r="AH187" i="7" s="1"/>
  <c r="AH177" i="7"/>
  <c r="AH171" i="7"/>
  <c r="AH167" i="7"/>
  <c r="AH157" i="7"/>
  <c r="AH153" i="7"/>
  <c r="AH138" i="7"/>
  <c r="AH137" i="7" s="1"/>
  <c r="AH132" i="7"/>
  <c r="AH131" i="7" s="1"/>
  <c r="AH124" i="7"/>
  <c r="AH120" i="7"/>
  <c r="AH113" i="7"/>
  <c r="AH109" i="7"/>
  <c r="AH106" i="7"/>
  <c r="AH100" i="7"/>
  <c r="AH66" i="7"/>
  <c r="AH60" i="7"/>
  <c r="AH52" i="7"/>
  <c r="AH48" i="7"/>
  <c r="J250" i="7"/>
  <c r="J249" i="7" s="1"/>
  <c r="J247" i="7"/>
  <c r="J242" i="7"/>
  <c r="J238" i="7"/>
  <c r="J227" i="7"/>
  <c r="J226" i="7" s="1"/>
  <c r="J224" i="7"/>
  <c r="J219" i="7"/>
  <c r="J215" i="7"/>
  <c r="J206" i="7"/>
  <c r="J205" i="7" s="1"/>
  <c r="J204" i="7" s="1"/>
  <c r="J203" i="7" s="1"/>
  <c r="J199" i="7"/>
  <c r="J198" i="7" s="1"/>
  <c r="J197" i="7" s="1"/>
  <c r="J192" i="7"/>
  <c r="J191" i="7" s="1"/>
  <c r="J188" i="7"/>
  <c r="J187" i="7" s="1"/>
  <c r="J177" i="7"/>
  <c r="J171" i="7"/>
  <c r="J167" i="7"/>
  <c r="J157" i="7"/>
  <c r="J153" i="7"/>
  <c r="J138" i="7"/>
  <c r="J137" i="7" s="1"/>
  <c r="J132" i="7"/>
  <c r="J131" i="7" s="1"/>
  <c r="J124" i="7"/>
  <c r="J120" i="7"/>
  <c r="J113" i="7"/>
  <c r="J106" i="7"/>
  <c r="J100" i="7"/>
  <c r="J66" i="7"/>
  <c r="J60" i="7"/>
  <c r="J52" i="7"/>
  <c r="J48" i="7"/>
  <c r="V206" i="7"/>
  <c r="V205" i="7" s="1"/>
  <c r="V204" i="7" s="1"/>
  <c r="V203" i="7" s="1"/>
  <c r="V199" i="7"/>
  <c r="V198" i="7" s="1"/>
  <c r="V197" i="7" s="1"/>
  <c r="V192" i="7"/>
  <c r="V191" i="7" s="1"/>
  <c r="V188" i="7"/>
  <c r="V187" i="7" s="1"/>
  <c r="V177" i="7"/>
  <c r="V171" i="7"/>
  <c r="V167" i="7"/>
  <c r="V157" i="7"/>
  <c r="V153" i="7"/>
  <c r="V138" i="7"/>
  <c r="V137" i="7" s="1"/>
  <c r="V132" i="7"/>
  <c r="V131" i="7" s="1"/>
  <c r="V124" i="7"/>
  <c r="V120" i="7"/>
  <c r="V113" i="7"/>
  <c r="V109" i="7"/>
  <c r="V106" i="7"/>
  <c r="V100" i="7"/>
  <c r="V66" i="7"/>
  <c r="V60" i="7"/>
  <c r="V52" i="7"/>
  <c r="V48" i="7"/>
  <c r="AM46" i="7" l="1"/>
  <c r="AM16" i="7" s="1"/>
  <c r="V108" i="7"/>
  <c r="AH152" i="7"/>
  <c r="AH151" i="7" s="1"/>
  <c r="AA98" i="7"/>
  <c r="AA97" i="7" s="1"/>
  <c r="T13" i="9"/>
  <c r="Y8" i="12"/>
  <c r="O165" i="7"/>
  <c r="O164" i="7" s="1"/>
  <c r="O46" i="7"/>
  <c r="O16" i="7" s="1"/>
  <c r="AA164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19" i="7"/>
  <c r="V118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64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14" i="7"/>
  <c r="J213" i="7" s="1"/>
  <c r="J212" i="7" s="1"/>
  <c r="J108" i="7"/>
  <c r="AH119" i="7"/>
  <c r="AH118" i="7" s="1"/>
  <c r="AH59" i="7"/>
  <c r="AH108" i="7"/>
  <c r="AF73" i="7"/>
  <c r="J59" i="7"/>
  <c r="V152" i="7"/>
  <c r="V151" i="7" s="1"/>
  <c r="J119" i="7"/>
  <c r="J118" i="7" s="1"/>
  <c r="J186" i="7"/>
  <c r="H73" i="7"/>
  <c r="AF77" i="7"/>
  <c r="T73" i="7"/>
  <c r="V59" i="7"/>
  <c r="V130" i="7"/>
  <c r="J99" i="7"/>
  <c r="J237" i="7"/>
  <c r="J236" i="7" s="1"/>
  <c r="J235" i="7" s="1"/>
  <c r="J152" i="7"/>
  <c r="J151" i="7" s="1"/>
  <c r="V166" i="7"/>
  <c r="V165" i="7" s="1"/>
  <c r="AH99" i="7"/>
  <c r="AH166" i="7"/>
  <c r="AH165" i="7" s="1"/>
  <c r="V99" i="7"/>
  <c r="J130" i="7"/>
  <c r="V186" i="7"/>
  <c r="J166" i="7"/>
  <c r="J165" i="7" s="1"/>
  <c r="AH186" i="7"/>
  <c r="AH130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1" i="7"/>
  <c r="T107" i="7"/>
  <c r="H107" i="7"/>
  <c r="AQ106" i="7"/>
  <c r="AP106" i="7"/>
  <c r="AO106" i="7"/>
  <c r="AN106" i="7"/>
  <c r="AL106" i="7"/>
  <c r="AK106" i="7"/>
  <c r="AJ106" i="7"/>
  <c r="AI106" i="7"/>
  <c r="AG106" i="7"/>
  <c r="AE106" i="7"/>
  <c r="AD106" i="7"/>
  <c r="AC106" i="7"/>
  <c r="AB106" i="7"/>
  <c r="Z106" i="7"/>
  <c r="Y106" i="7"/>
  <c r="X106" i="7"/>
  <c r="W106" i="7"/>
  <c r="U106" i="7"/>
  <c r="S106" i="7"/>
  <c r="R106" i="7"/>
  <c r="Q106" i="7"/>
  <c r="P106" i="7"/>
  <c r="N106" i="7"/>
  <c r="M106" i="7"/>
  <c r="L106" i="7"/>
  <c r="K106" i="7"/>
  <c r="I106" i="7"/>
  <c r="K100" i="7"/>
  <c r="AQ100" i="7"/>
  <c r="AF107" i="7"/>
  <c r="AV38" i="7" s="1"/>
  <c r="AO206" i="7"/>
  <c r="AO205" i="7" s="1"/>
  <c r="AO204" i="7" s="1"/>
  <c r="AO203" i="7" s="1"/>
  <c r="I206" i="7"/>
  <c r="I205" i="7" s="1"/>
  <c r="I204" i="7" s="1"/>
  <c r="I203" i="7" s="1"/>
  <c r="I66" i="7"/>
  <c r="I60" i="7"/>
  <c r="AF208" i="7"/>
  <c r="AV74" i="7" s="1"/>
  <c r="T208" i="7"/>
  <c r="AU74" i="7" s="1"/>
  <c r="H208" i="7"/>
  <c r="AT74" i="7" s="1"/>
  <c r="AF207" i="7"/>
  <c r="AV73" i="7" s="1"/>
  <c r="T207" i="7"/>
  <c r="AU73" i="7" s="1"/>
  <c r="H207" i="7"/>
  <c r="AT73" i="7" s="1"/>
  <c r="AQ206" i="7"/>
  <c r="AQ205" i="7" s="1"/>
  <c r="AQ204" i="7" s="1"/>
  <c r="AQ203" i="7" s="1"/>
  <c r="AP206" i="7"/>
  <c r="AP205" i="7" s="1"/>
  <c r="AP204" i="7" s="1"/>
  <c r="AP203" i="7" s="1"/>
  <c r="AN206" i="7"/>
  <c r="AN205" i="7" s="1"/>
  <c r="AN204" i="7" s="1"/>
  <c r="AN203" i="7" s="1"/>
  <c r="AL206" i="7"/>
  <c r="AL205" i="7" s="1"/>
  <c r="AL204" i="7" s="1"/>
  <c r="AL203" i="7" s="1"/>
  <c r="AK206" i="7"/>
  <c r="AK205" i="7" s="1"/>
  <c r="AK204" i="7" s="1"/>
  <c r="AK203" i="7" s="1"/>
  <c r="AJ206" i="7"/>
  <c r="AJ205" i="7" s="1"/>
  <c r="AJ204" i="7" s="1"/>
  <c r="AJ203" i="7" s="1"/>
  <c r="AI206" i="7"/>
  <c r="AI205" i="7" s="1"/>
  <c r="AI204" i="7" s="1"/>
  <c r="AI203" i="7" s="1"/>
  <c r="AG206" i="7"/>
  <c r="AG205" i="7" s="1"/>
  <c r="AG204" i="7" s="1"/>
  <c r="AG203" i="7" s="1"/>
  <c r="AE206" i="7"/>
  <c r="AE205" i="7" s="1"/>
  <c r="AE204" i="7" s="1"/>
  <c r="AE203" i="7" s="1"/>
  <c r="AD206" i="7"/>
  <c r="AD205" i="7" s="1"/>
  <c r="AD204" i="7" s="1"/>
  <c r="AD203" i="7" s="1"/>
  <c r="AC206" i="7"/>
  <c r="AC205" i="7" s="1"/>
  <c r="AC204" i="7" s="1"/>
  <c r="AC203" i="7" s="1"/>
  <c r="AB206" i="7"/>
  <c r="AB205" i="7" s="1"/>
  <c r="AB204" i="7" s="1"/>
  <c r="AB203" i="7" s="1"/>
  <c r="Z206" i="7"/>
  <c r="Z205" i="7" s="1"/>
  <c r="Z204" i="7" s="1"/>
  <c r="Z203" i="7" s="1"/>
  <c r="Y206" i="7"/>
  <c r="Y205" i="7" s="1"/>
  <c r="Y204" i="7" s="1"/>
  <c r="Y203" i="7" s="1"/>
  <c r="X206" i="7"/>
  <c r="X205" i="7" s="1"/>
  <c r="X204" i="7" s="1"/>
  <c r="X203" i="7" s="1"/>
  <c r="W206" i="7"/>
  <c r="W205" i="7" s="1"/>
  <c r="W204" i="7" s="1"/>
  <c r="W203" i="7" s="1"/>
  <c r="U206" i="7"/>
  <c r="U205" i="7" s="1"/>
  <c r="U204" i="7" s="1"/>
  <c r="U203" i="7" s="1"/>
  <c r="S206" i="7"/>
  <c r="S205" i="7" s="1"/>
  <c r="S204" i="7" s="1"/>
  <c r="S203" i="7" s="1"/>
  <c r="R206" i="7"/>
  <c r="R205" i="7" s="1"/>
  <c r="R204" i="7" s="1"/>
  <c r="R203" i="7" s="1"/>
  <c r="Q206" i="7"/>
  <c r="Q205" i="7" s="1"/>
  <c r="Q204" i="7" s="1"/>
  <c r="Q203" i="7" s="1"/>
  <c r="P206" i="7"/>
  <c r="P205" i="7" s="1"/>
  <c r="P204" i="7" s="1"/>
  <c r="P203" i="7" s="1"/>
  <c r="N206" i="7"/>
  <c r="N205" i="7" s="1"/>
  <c r="N204" i="7" s="1"/>
  <c r="N203" i="7" s="1"/>
  <c r="M206" i="7"/>
  <c r="M205" i="7" s="1"/>
  <c r="M204" i="7" s="1"/>
  <c r="M203" i="7" s="1"/>
  <c r="L206" i="7"/>
  <c r="L205" i="7" s="1"/>
  <c r="L204" i="7" s="1"/>
  <c r="L203" i="7" s="1"/>
  <c r="K206" i="7"/>
  <c r="K205" i="7" s="1"/>
  <c r="K204" i="7" s="1"/>
  <c r="K203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64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K99" i="7"/>
  <c r="T71" i="7"/>
  <c r="AH164" i="7"/>
  <c r="AF72" i="7"/>
  <c r="H72" i="7"/>
  <c r="V46" i="7"/>
  <c r="V16" i="7" s="1"/>
  <c r="AF106" i="7"/>
  <c r="AQ99" i="7"/>
  <c r="V164" i="7"/>
  <c r="I59" i="7"/>
  <c r="I46" i="7" s="1"/>
  <c r="I16" i="7" s="1"/>
  <c r="T203" i="7"/>
  <c r="T106" i="7"/>
  <c r="H106" i="7"/>
  <c r="H203" i="7"/>
  <c r="T204" i="7"/>
  <c r="H205" i="7"/>
  <c r="G36" i="5" s="1"/>
  <c r="AF206" i="7"/>
  <c r="AF204" i="7"/>
  <c r="AF203" i="7"/>
  <c r="H206" i="7"/>
  <c r="T205" i="7"/>
  <c r="H36" i="5" s="1"/>
  <c r="AF205" i="7"/>
  <c r="I36" i="5" s="1"/>
  <c r="T206" i="7"/>
  <c r="H204" i="7"/>
  <c r="AF179" i="7"/>
  <c r="AV31" i="7" s="1"/>
  <c r="AF178" i="7"/>
  <c r="AV30" i="7" s="1"/>
  <c r="AF176" i="7"/>
  <c r="AF175" i="7"/>
  <c r="AF174" i="7"/>
  <c r="AF173" i="7"/>
  <c r="AF172" i="7"/>
  <c r="AF170" i="7"/>
  <c r="AF169" i="7"/>
  <c r="AF168" i="7"/>
  <c r="AF252" i="7"/>
  <c r="AF251" i="7"/>
  <c r="AF248" i="7"/>
  <c r="AF246" i="7"/>
  <c r="AF245" i="7"/>
  <c r="AF244" i="7"/>
  <c r="AF243" i="7"/>
  <c r="AF241" i="7"/>
  <c r="AF240" i="7"/>
  <c r="AF239" i="7"/>
  <c r="AF229" i="7"/>
  <c r="AF228" i="7"/>
  <c r="AF225" i="7"/>
  <c r="AF223" i="7"/>
  <c r="AF222" i="7"/>
  <c r="AF221" i="7"/>
  <c r="AF220" i="7"/>
  <c r="AF218" i="7"/>
  <c r="AF217" i="7"/>
  <c r="AF216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1" i="7"/>
  <c r="AF160" i="7"/>
  <c r="AF159" i="7"/>
  <c r="AF158" i="7"/>
  <c r="AF156" i="7"/>
  <c r="AF155" i="7"/>
  <c r="AF154" i="7"/>
  <c r="AF139" i="7"/>
  <c r="AF136" i="7"/>
  <c r="AF135" i="7"/>
  <c r="AF134" i="7"/>
  <c r="AF133" i="7"/>
  <c r="AF128" i="7"/>
  <c r="AF127" i="7"/>
  <c r="AF126" i="7"/>
  <c r="AF125" i="7"/>
  <c r="AF123" i="7"/>
  <c r="AF122" i="7"/>
  <c r="AF121" i="7"/>
  <c r="AF115" i="7"/>
  <c r="AF114" i="7"/>
  <c r="AF112" i="7"/>
  <c r="AF110" i="7"/>
  <c r="AF105" i="7"/>
  <c r="AF104" i="7"/>
  <c r="AF103" i="7"/>
  <c r="AF102" i="7"/>
  <c r="AF101" i="7"/>
  <c r="AF201" i="7"/>
  <c r="AF200" i="7"/>
  <c r="AF195" i="7"/>
  <c r="AF193" i="7"/>
  <c r="AF190" i="7"/>
  <c r="AF189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1" i="7"/>
  <c r="T160" i="7"/>
  <c r="T159" i="7"/>
  <c r="T158" i="7"/>
  <c r="T156" i="7"/>
  <c r="T155" i="7"/>
  <c r="T154" i="7"/>
  <c r="T139" i="7"/>
  <c r="T136" i="7"/>
  <c r="T135" i="7"/>
  <c r="T134" i="7"/>
  <c r="T133" i="7"/>
  <c r="T128" i="7"/>
  <c r="T127" i="7"/>
  <c r="T126" i="7"/>
  <c r="T125" i="7"/>
  <c r="T123" i="7"/>
  <c r="T122" i="7"/>
  <c r="T121" i="7"/>
  <c r="T115" i="7"/>
  <c r="T114" i="7"/>
  <c r="T112" i="7"/>
  <c r="T110" i="7"/>
  <c r="T105" i="7"/>
  <c r="T104" i="7"/>
  <c r="T103" i="7"/>
  <c r="T102" i="7"/>
  <c r="T101" i="7"/>
  <c r="T201" i="7"/>
  <c r="T200" i="7"/>
  <c r="T195" i="7"/>
  <c r="T193" i="7"/>
  <c r="T190" i="7"/>
  <c r="T189" i="7"/>
  <c r="T179" i="7"/>
  <c r="AU31" i="7" s="1"/>
  <c r="T178" i="7"/>
  <c r="AU30" i="7" s="1"/>
  <c r="T176" i="7"/>
  <c r="T175" i="7"/>
  <c r="T174" i="7"/>
  <c r="T173" i="7"/>
  <c r="T172" i="7"/>
  <c r="T170" i="7"/>
  <c r="T169" i="7"/>
  <c r="T168" i="7"/>
  <c r="AQ250" i="7"/>
  <c r="AP250" i="7"/>
  <c r="AP249" i="7" s="1"/>
  <c r="AO250" i="7"/>
  <c r="AO249" i="7" s="1"/>
  <c r="AN250" i="7"/>
  <c r="AN249" i="7" s="1"/>
  <c r="AL250" i="7"/>
  <c r="AL249" i="7" s="1"/>
  <c r="AK250" i="7"/>
  <c r="AK249" i="7" s="1"/>
  <c r="AJ250" i="7"/>
  <c r="AJ249" i="7" s="1"/>
  <c r="AI250" i="7"/>
  <c r="AQ249" i="7"/>
  <c r="AQ247" i="7"/>
  <c r="AP247" i="7"/>
  <c r="AO247" i="7"/>
  <c r="AN247" i="7"/>
  <c r="AL247" i="7"/>
  <c r="AK247" i="7"/>
  <c r="AJ247" i="7"/>
  <c r="AI247" i="7"/>
  <c r="AQ242" i="7"/>
  <c r="AP242" i="7"/>
  <c r="AO242" i="7"/>
  <c r="AN242" i="7"/>
  <c r="AL242" i="7"/>
  <c r="AK242" i="7"/>
  <c r="AJ242" i="7"/>
  <c r="AI242" i="7"/>
  <c r="AQ238" i="7"/>
  <c r="AP238" i="7"/>
  <c r="AO238" i="7"/>
  <c r="AN238" i="7"/>
  <c r="AN237" i="7" s="1"/>
  <c r="AL238" i="7"/>
  <c r="AL237" i="7" s="1"/>
  <c r="AK238" i="7"/>
  <c r="AJ238" i="7"/>
  <c r="AI238" i="7"/>
  <c r="AQ227" i="7"/>
  <c r="AP227" i="7"/>
  <c r="AP226" i="7" s="1"/>
  <c r="AO227" i="7"/>
  <c r="AO226" i="7" s="1"/>
  <c r="AN227" i="7"/>
  <c r="AN226" i="7" s="1"/>
  <c r="AL227" i="7"/>
  <c r="AL226" i="7" s="1"/>
  <c r="AK227" i="7"/>
  <c r="AK226" i="7" s="1"/>
  <c r="AJ227" i="7"/>
  <c r="AJ226" i="7" s="1"/>
  <c r="AI227" i="7"/>
  <c r="AQ226" i="7"/>
  <c r="AQ224" i="7"/>
  <c r="AP224" i="7"/>
  <c r="AO224" i="7"/>
  <c r="AN224" i="7"/>
  <c r="AL224" i="7"/>
  <c r="AK224" i="7"/>
  <c r="AJ224" i="7"/>
  <c r="AI224" i="7"/>
  <c r="AQ219" i="7"/>
  <c r="AP219" i="7"/>
  <c r="AO219" i="7"/>
  <c r="AN219" i="7"/>
  <c r="AL219" i="7"/>
  <c r="AK219" i="7"/>
  <c r="AJ219" i="7"/>
  <c r="AI219" i="7"/>
  <c r="AQ215" i="7"/>
  <c r="AP215" i="7"/>
  <c r="AO215" i="7"/>
  <c r="AO214" i="7" s="1"/>
  <c r="AN215" i="7"/>
  <c r="AN214" i="7" s="1"/>
  <c r="AL215" i="7"/>
  <c r="AK215" i="7"/>
  <c r="AJ215" i="7"/>
  <c r="AJ214" i="7" s="1"/>
  <c r="AI215" i="7"/>
  <c r="AI214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57" i="7"/>
  <c r="AP157" i="7"/>
  <c r="AO157" i="7"/>
  <c r="AN157" i="7"/>
  <c r="AL157" i="7"/>
  <c r="AK157" i="7"/>
  <c r="AJ157" i="7"/>
  <c r="AI157" i="7"/>
  <c r="AG157" i="7"/>
  <c r="AQ153" i="7"/>
  <c r="AP153" i="7"/>
  <c r="AO153" i="7"/>
  <c r="AN153" i="7"/>
  <c r="AL153" i="7"/>
  <c r="AK153" i="7"/>
  <c r="AJ153" i="7"/>
  <c r="AI153" i="7"/>
  <c r="AG153" i="7"/>
  <c r="AQ138" i="7"/>
  <c r="AQ137" i="7" s="1"/>
  <c r="AP138" i="7"/>
  <c r="AP137" i="7" s="1"/>
  <c r="AO138" i="7"/>
  <c r="AO137" i="7" s="1"/>
  <c r="AN138" i="7"/>
  <c r="AN137" i="7" s="1"/>
  <c r="AL138" i="7"/>
  <c r="AL137" i="7" s="1"/>
  <c r="AK138" i="7"/>
  <c r="AK137" i="7" s="1"/>
  <c r="AJ138" i="7"/>
  <c r="AJ137" i="7" s="1"/>
  <c r="AI138" i="7"/>
  <c r="AI137" i="7" s="1"/>
  <c r="AG138" i="7"/>
  <c r="AQ132" i="7"/>
  <c r="AQ131" i="7" s="1"/>
  <c r="AP132" i="7"/>
  <c r="AP131" i="7" s="1"/>
  <c r="AO132" i="7"/>
  <c r="AO131" i="7" s="1"/>
  <c r="AN132" i="7"/>
  <c r="AN131" i="7" s="1"/>
  <c r="AL132" i="7"/>
  <c r="AL131" i="7" s="1"/>
  <c r="AK132" i="7"/>
  <c r="AK131" i="7" s="1"/>
  <c r="AJ132" i="7"/>
  <c r="AJ131" i="7" s="1"/>
  <c r="AI132" i="7"/>
  <c r="AI131" i="7" s="1"/>
  <c r="AG132" i="7"/>
  <c r="AQ124" i="7"/>
  <c r="AP124" i="7"/>
  <c r="AO124" i="7"/>
  <c r="AN124" i="7"/>
  <c r="AL124" i="7"/>
  <c r="AK124" i="7"/>
  <c r="AJ124" i="7"/>
  <c r="AI124" i="7"/>
  <c r="AG124" i="7"/>
  <c r="AQ120" i="7"/>
  <c r="AP120" i="7"/>
  <c r="AO120" i="7"/>
  <c r="AN120" i="7"/>
  <c r="AL120" i="7"/>
  <c r="AK120" i="7"/>
  <c r="AJ120" i="7"/>
  <c r="AI120" i="7"/>
  <c r="AG120" i="7"/>
  <c r="AQ113" i="7"/>
  <c r="AP113" i="7"/>
  <c r="AO113" i="7"/>
  <c r="AN113" i="7"/>
  <c r="AL113" i="7"/>
  <c r="AK113" i="7"/>
  <c r="AJ113" i="7"/>
  <c r="AI113" i="7"/>
  <c r="AG113" i="7"/>
  <c r="AQ109" i="7"/>
  <c r="AP109" i="7"/>
  <c r="AO109" i="7"/>
  <c r="AN109" i="7"/>
  <c r="AL109" i="7"/>
  <c r="AK109" i="7"/>
  <c r="AJ109" i="7"/>
  <c r="AI109" i="7"/>
  <c r="AG109" i="7"/>
  <c r="AP100" i="7"/>
  <c r="AP99" i="7" s="1"/>
  <c r="AO100" i="7"/>
  <c r="AO99" i="7" s="1"/>
  <c r="AN100" i="7"/>
  <c r="AN99" i="7" s="1"/>
  <c r="AL100" i="7"/>
  <c r="AL99" i="7" s="1"/>
  <c r="AK100" i="7"/>
  <c r="AK99" i="7" s="1"/>
  <c r="AJ100" i="7"/>
  <c r="AJ99" i="7" s="1"/>
  <c r="AI100" i="7"/>
  <c r="AI99" i="7" s="1"/>
  <c r="AG100" i="7"/>
  <c r="AG99" i="7" s="1"/>
  <c r="AQ199" i="7"/>
  <c r="AQ198" i="7" s="1"/>
  <c r="AQ197" i="7" s="1"/>
  <c r="AP199" i="7"/>
  <c r="AP198" i="7" s="1"/>
  <c r="AP197" i="7" s="1"/>
  <c r="AO199" i="7"/>
  <c r="AO198" i="7" s="1"/>
  <c r="AO197" i="7" s="1"/>
  <c r="AN199" i="7"/>
  <c r="AN198" i="7" s="1"/>
  <c r="AN197" i="7" s="1"/>
  <c r="AL199" i="7"/>
  <c r="AL198" i="7" s="1"/>
  <c r="AL197" i="7" s="1"/>
  <c r="AK199" i="7"/>
  <c r="AK198" i="7" s="1"/>
  <c r="AK197" i="7" s="1"/>
  <c r="AJ199" i="7"/>
  <c r="AJ198" i="7" s="1"/>
  <c r="AJ197" i="7" s="1"/>
  <c r="AI199" i="7"/>
  <c r="AI198" i="7" s="1"/>
  <c r="AI197" i="7" s="1"/>
  <c r="AG199" i="7"/>
  <c r="AQ192" i="7"/>
  <c r="AQ191" i="7" s="1"/>
  <c r="AP192" i="7"/>
  <c r="AP191" i="7" s="1"/>
  <c r="AO192" i="7"/>
  <c r="AO191" i="7" s="1"/>
  <c r="AN192" i="7"/>
  <c r="AN191" i="7" s="1"/>
  <c r="AL192" i="7"/>
  <c r="AL191" i="7" s="1"/>
  <c r="AK192" i="7"/>
  <c r="AK191" i="7" s="1"/>
  <c r="AJ192" i="7"/>
  <c r="AJ191" i="7" s="1"/>
  <c r="AI192" i="7"/>
  <c r="AG192" i="7"/>
  <c r="AG191" i="7" s="1"/>
  <c r="AQ188" i="7"/>
  <c r="AQ187" i="7" s="1"/>
  <c r="AP188" i="7"/>
  <c r="AP187" i="7" s="1"/>
  <c r="AO188" i="7"/>
  <c r="AO187" i="7" s="1"/>
  <c r="AN188" i="7"/>
  <c r="AN187" i="7" s="1"/>
  <c r="AL188" i="7"/>
  <c r="AL187" i="7" s="1"/>
  <c r="AK188" i="7"/>
  <c r="AK187" i="7" s="1"/>
  <c r="AJ188" i="7"/>
  <c r="AJ187" i="7" s="1"/>
  <c r="AI188" i="7"/>
  <c r="AI187" i="7" s="1"/>
  <c r="AG188" i="7"/>
  <c r="AQ177" i="7"/>
  <c r="AP177" i="7"/>
  <c r="AO177" i="7"/>
  <c r="AN177" i="7"/>
  <c r="AL177" i="7"/>
  <c r="AK177" i="7"/>
  <c r="AJ177" i="7"/>
  <c r="AI177" i="7"/>
  <c r="AG177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57" i="7"/>
  <c r="AD157" i="7"/>
  <c r="AC157" i="7"/>
  <c r="AB157" i="7"/>
  <c r="Z157" i="7"/>
  <c r="Y157" i="7"/>
  <c r="X157" i="7"/>
  <c r="W157" i="7"/>
  <c r="U157" i="7"/>
  <c r="AE153" i="7"/>
  <c r="AD153" i="7"/>
  <c r="AC153" i="7"/>
  <c r="AB153" i="7"/>
  <c r="Z153" i="7"/>
  <c r="Y153" i="7"/>
  <c r="X153" i="7"/>
  <c r="W153" i="7"/>
  <c r="U153" i="7"/>
  <c r="AE138" i="7"/>
  <c r="AE137" i="7" s="1"/>
  <c r="AD138" i="7"/>
  <c r="AD137" i="7" s="1"/>
  <c r="AC138" i="7"/>
  <c r="AC137" i="7" s="1"/>
  <c r="AB138" i="7"/>
  <c r="AB137" i="7" s="1"/>
  <c r="Z138" i="7"/>
  <c r="Z137" i="7" s="1"/>
  <c r="Y138" i="7"/>
  <c r="Y137" i="7" s="1"/>
  <c r="X138" i="7"/>
  <c r="X137" i="7" s="1"/>
  <c r="W138" i="7"/>
  <c r="W137" i="7" s="1"/>
  <c r="U138" i="7"/>
  <c r="AE132" i="7"/>
  <c r="AE131" i="7" s="1"/>
  <c r="AD132" i="7"/>
  <c r="AD131" i="7" s="1"/>
  <c r="AC132" i="7"/>
  <c r="AC131" i="7" s="1"/>
  <c r="AB132" i="7"/>
  <c r="AB131" i="7" s="1"/>
  <c r="Z132" i="7"/>
  <c r="Z131" i="7" s="1"/>
  <c r="Y132" i="7"/>
  <c r="Y131" i="7" s="1"/>
  <c r="X132" i="7"/>
  <c r="X131" i="7" s="1"/>
  <c r="W132" i="7"/>
  <c r="W131" i="7" s="1"/>
  <c r="U132" i="7"/>
  <c r="U131" i="7" s="1"/>
  <c r="AE124" i="7"/>
  <c r="AD124" i="7"/>
  <c r="AC124" i="7"/>
  <c r="AB124" i="7"/>
  <c r="Z124" i="7"/>
  <c r="Y124" i="7"/>
  <c r="X124" i="7"/>
  <c r="W124" i="7"/>
  <c r="U124" i="7"/>
  <c r="AE120" i="7"/>
  <c r="AD120" i="7"/>
  <c r="AC120" i="7"/>
  <c r="AB120" i="7"/>
  <c r="Z120" i="7"/>
  <c r="Y120" i="7"/>
  <c r="X120" i="7"/>
  <c r="W120" i="7"/>
  <c r="U120" i="7"/>
  <c r="AE113" i="7"/>
  <c r="AD113" i="7"/>
  <c r="AC113" i="7"/>
  <c r="AB113" i="7"/>
  <c r="Z113" i="7"/>
  <c r="Y113" i="7"/>
  <c r="X113" i="7"/>
  <c r="W113" i="7"/>
  <c r="U113" i="7"/>
  <c r="AE109" i="7"/>
  <c r="AD109" i="7"/>
  <c r="AC109" i="7"/>
  <c r="AB109" i="7"/>
  <c r="Z109" i="7"/>
  <c r="Y109" i="7"/>
  <c r="X109" i="7"/>
  <c r="W109" i="7"/>
  <c r="U109" i="7"/>
  <c r="AE100" i="7"/>
  <c r="AE99" i="7" s="1"/>
  <c r="AD100" i="7"/>
  <c r="AD99" i="7" s="1"/>
  <c r="AC100" i="7"/>
  <c r="AC99" i="7" s="1"/>
  <c r="AB100" i="7"/>
  <c r="AB99" i="7" s="1"/>
  <c r="Z100" i="7"/>
  <c r="Z99" i="7" s="1"/>
  <c r="Y100" i="7"/>
  <c r="Y99" i="7" s="1"/>
  <c r="X100" i="7"/>
  <c r="X99" i="7" s="1"/>
  <c r="W100" i="7"/>
  <c r="W99" i="7" s="1"/>
  <c r="U100" i="7"/>
  <c r="U99" i="7" s="1"/>
  <c r="AE199" i="7"/>
  <c r="AE198" i="7" s="1"/>
  <c r="AE197" i="7" s="1"/>
  <c r="AD199" i="7"/>
  <c r="AD198" i="7" s="1"/>
  <c r="AD197" i="7" s="1"/>
  <c r="AC199" i="7"/>
  <c r="AC198" i="7" s="1"/>
  <c r="AC197" i="7" s="1"/>
  <c r="AB199" i="7"/>
  <c r="AB198" i="7" s="1"/>
  <c r="AB197" i="7" s="1"/>
  <c r="Z199" i="7"/>
  <c r="Z198" i="7" s="1"/>
  <c r="Z197" i="7" s="1"/>
  <c r="Y199" i="7"/>
  <c r="Y198" i="7" s="1"/>
  <c r="Y197" i="7" s="1"/>
  <c r="X199" i="7"/>
  <c r="X198" i="7" s="1"/>
  <c r="X197" i="7" s="1"/>
  <c r="W199" i="7"/>
  <c r="W198" i="7" s="1"/>
  <c r="W197" i="7" s="1"/>
  <c r="U199" i="7"/>
  <c r="U198" i="7" s="1"/>
  <c r="U197" i="7" s="1"/>
  <c r="AE192" i="7"/>
  <c r="AE191" i="7" s="1"/>
  <c r="AD192" i="7"/>
  <c r="AD191" i="7" s="1"/>
  <c r="AC192" i="7"/>
  <c r="AC191" i="7" s="1"/>
  <c r="AB192" i="7"/>
  <c r="AB191" i="7" s="1"/>
  <c r="Z192" i="7"/>
  <c r="Z191" i="7" s="1"/>
  <c r="Y192" i="7"/>
  <c r="Y191" i="7" s="1"/>
  <c r="X192" i="7"/>
  <c r="X191" i="7" s="1"/>
  <c r="W192" i="7"/>
  <c r="W191" i="7" s="1"/>
  <c r="U192" i="7"/>
  <c r="AE188" i="7"/>
  <c r="AE187" i="7" s="1"/>
  <c r="AD188" i="7"/>
  <c r="AC188" i="7"/>
  <c r="AC187" i="7" s="1"/>
  <c r="AB188" i="7"/>
  <c r="AB187" i="7" s="1"/>
  <c r="Z188" i="7"/>
  <c r="Z187" i="7" s="1"/>
  <c r="Y188" i="7"/>
  <c r="Y187" i="7" s="1"/>
  <c r="X188" i="7"/>
  <c r="X187" i="7" s="1"/>
  <c r="W188" i="7"/>
  <c r="W187" i="7" s="1"/>
  <c r="U188" i="7"/>
  <c r="AD187" i="7"/>
  <c r="AE177" i="7"/>
  <c r="AD177" i="7"/>
  <c r="AC177" i="7"/>
  <c r="AB177" i="7"/>
  <c r="Z177" i="7"/>
  <c r="Y177" i="7"/>
  <c r="X177" i="7"/>
  <c r="W177" i="7"/>
  <c r="U177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U27" i="7" l="1"/>
  <c r="AV22" i="7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14" i="7"/>
  <c r="AL213" i="7" s="1"/>
  <c r="AL212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0" i="7"/>
  <c r="AP130" i="7"/>
  <c r="AI130" i="7"/>
  <c r="Y130" i="7"/>
  <c r="AD130" i="7"/>
  <c r="W130" i="7"/>
  <c r="Z186" i="7"/>
  <c r="AE186" i="7"/>
  <c r="AC108" i="7"/>
  <c r="Z119" i="7"/>
  <c r="Z118" i="7" s="1"/>
  <c r="AE119" i="7"/>
  <c r="AE118" i="7" s="1"/>
  <c r="AL186" i="7"/>
  <c r="AJ108" i="7"/>
  <c r="AO108" i="7"/>
  <c r="AL119" i="7"/>
  <c r="AL118" i="7" s="1"/>
  <c r="AO152" i="7"/>
  <c r="AO151" i="7" s="1"/>
  <c r="AG166" i="7"/>
  <c r="AG165" i="7" s="1"/>
  <c r="AF242" i="7"/>
  <c r="AF247" i="7"/>
  <c r="AO186" i="7"/>
  <c r="AJ186" i="7"/>
  <c r="AL108" i="7"/>
  <c r="X166" i="7"/>
  <c r="X165" i="7" s="1"/>
  <c r="AC166" i="7"/>
  <c r="AC165" i="7" s="1"/>
  <c r="T171" i="7"/>
  <c r="T177" i="7"/>
  <c r="Y108" i="7"/>
  <c r="AD108" i="7"/>
  <c r="AD98" i="7" s="1"/>
  <c r="X108" i="7"/>
  <c r="U59" i="7"/>
  <c r="Z59" i="7"/>
  <c r="AE59" i="7"/>
  <c r="Y59" i="7"/>
  <c r="AD59" i="7"/>
  <c r="AN152" i="7"/>
  <c r="AN151" i="7" s="1"/>
  <c r="AQ152" i="7"/>
  <c r="AQ151" i="7" s="1"/>
  <c r="AF224" i="7"/>
  <c r="T109" i="7"/>
  <c r="T153" i="7"/>
  <c r="AF199" i="7"/>
  <c r="AF109" i="7"/>
  <c r="AF124" i="7"/>
  <c r="T167" i="7"/>
  <c r="W108" i="7"/>
  <c r="AB108" i="7"/>
  <c r="U108" i="7"/>
  <c r="AE108" i="7"/>
  <c r="T157" i="7"/>
  <c r="T48" i="7"/>
  <c r="X59" i="7"/>
  <c r="AC59" i="7"/>
  <c r="AK152" i="7"/>
  <c r="AK151" i="7" s="1"/>
  <c r="AP152" i="7"/>
  <c r="AP151" i="7" s="1"/>
  <c r="AJ152" i="7"/>
  <c r="AJ151" i="7" s="1"/>
  <c r="AI59" i="7"/>
  <c r="AN59" i="7"/>
  <c r="AF66" i="7"/>
  <c r="AN213" i="7"/>
  <c r="AN212" i="7" s="1"/>
  <c r="T132" i="7"/>
  <c r="U187" i="7"/>
  <c r="T188" i="7"/>
  <c r="AG137" i="7"/>
  <c r="AF137" i="7" s="1"/>
  <c r="AF138" i="7"/>
  <c r="AF48" i="7"/>
  <c r="T60" i="7"/>
  <c r="T197" i="7"/>
  <c r="T124" i="7"/>
  <c r="T131" i="7"/>
  <c r="AF167" i="7"/>
  <c r="AK186" i="7"/>
  <c r="AG187" i="7"/>
  <c r="AF187" i="7" s="1"/>
  <c r="AF188" i="7"/>
  <c r="AQ186" i="7"/>
  <c r="AF113" i="7"/>
  <c r="AF52" i="7"/>
  <c r="T99" i="7"/>
  <c r="T100" i="7"/>
  <c r="U119" i="7"/>
  <c r="T120" i="7"/>
  <c r="W59" i="7"/>
  <c r="T66" i="7"/>
  <c r="X186" i="7"/>
  <c r="AC186" i="7"/>
  <c r="U191" i="7"/>
  <c r="T191" i="7" s="1"/>
  <c r="T192" i="7"/>
  <c r="U137" i="7"/>
  <c r="T137" i="7" s="1"/>
  <c r="T138" i="7"/>
  <c r="T52" i="7"/>
  <c r="AF171" i="7"/>
  <c r="AF192" i="7"/>
  <c r="AF120" i="7"/>
  <c r="AI226" i="7"/>
  <c r="AF226" i="7" s="1"/>
  <c r="AF227" i="7"/>
  <c r="AI249" i="7"/>
  <c r="AF249" i="7" s="1"/>
  <c r="AF250" i="7"/>
  <c r="AF177" i="7"/>
  <c r="AI191" i="7"/>
  <c r="AF191" i="7" s="1"/>
  <c r="AF99" i="7"/>
  <c r="AF100" i="7"/>
  <c r="AG131" i="7"/>
  <c r="AF132" i="7"/>
  <c r="AQ130" i="7"/>
  <c r="AI152" i="7"/>
  <c r="AI151" i="7" s="1"/>
  <c r="AF153" i="7"/>
  <c r="AG152" i="7"/>
  <c r="AF157" i="7"/>
  <c r="AF60" i="7"/>
  <c r="AF219" i="7"/>
  <c r="AI237" i="7"/>
  <c r="AF238" i="7"/>
  <c r="AN236" i="7"/>
  <c r="AN235" i="7" s="1"/>
  <c r="T199" i="7"/>
  <c r="T113" i="7"/>
  <c r="Z108" i="7"/>
  <c r="AB130" i="7"/>
  <c r="Z152" i="7"/>
  <c r="Z151" i="7" s="1"/>
  <c r="AB59" i="7"/>
  <c r="AO166" i="7"/>
  <c r="AO165" i="7" s="1"/>
  <c r="AL152" i="7"/>
  <c r="AL151" i="7" s="1"/>
  <c r="T198" i="7"/>
  <c r="X152" i="7"/>
  <c r="X151" i="7" s="1"/>
  <c r="AC152" i="7"/>
  <c r="AC151" i="7" s="1"/>
  <c r="AG198" i="7"/>
  <c r="AN130" i="7"/>
  <c r="AF215" i="7"/>
  <c r="AE130" i="7"/>
  <c r="X130" i="7"/>
  <c r="Z166" i="7"/>
  <c r="Z165" i="7" s="1"/>
  <c r="AO130" i="7"/>
  <c r="U166" i="7"/>
  <c r="U165" i="7" s="1"/>
  <c r="W119" i="7"/>
  <c r="W118" i="7" s="1"/>
  <c r="AB119" i="7"/>
  <c r="AB118" i="7" s="1"/>
  <c r="Y152" i="7"/>
  <c r="Y151" i="7" s="1"/>
  <c r="AD152" i="7"/>
  <c r="AD151" i="7" s="1"/>
  <c r="AI166" i="7"/>
  <c r="AI165" i="7" s="1"/>
  <c r="AN166" i="7"/>
  <c r="AN165" i="7" s="1"/>
  <c r="AL166" i="7"/>
  <c r="AL165" i="7" s="1"/>
  <c r="AQ166" i="7"/>
  <c r="AQ165" i="7" s="1"/>
  <c r="AK166" i="7"/>
  <c r="AK165" i="7" s="1"/>
  <c r="AN186" i="7"/>
  <c r="AI108" i="7"/>
  <c r="AN108" i="7"/>
  <c r="AG108" i="7"/>
  <c r="AQ108" i="7"/>
  <c r="AI119" i="7"/>
  <c r="AI118" i="7" s="1"/>
  <c r="AN119" i="7"/>
  <c r="AN118" i="7" s="1"/>
  <c r="AG119" i="7"/>
  <c r="AQ119" i="7"/>
  <c r="AQ118" i="7" s="1"/>
  <c r="AJ59" i="7"/>
  <c r="AO59" i="7"/>
  <c r="AO213" i="7"/>
  <c r="AO212" i="7" s="1"/>
  <c r="AQ214" i="7"/>
  <c r="AQ213" i="7" s="1"/>
  <c r="AQ212" i="7" s="1"/>
  <c r="AJ237" i="7"/>
  <c r="AJ236" i="7" s="1"/>
  <c r="AJ235" i="7" s="1"/>
  <c r="AO237" i="7"/>
  <c r="AO236" i="7" s="1"/>
  <c r="AO235" i="7" s="1"/>
  <c r="W186" i="7"/>
  <c r="Y119" i="7"/>
  <c r="Y118" i="7" s="1"/>
  <c r="AD119" i="7"/>
  <c r="AD118" i="7" s="1"/>
  <c r="X119" i="7"/>
  <c r="X118" i="7" s="1"/>
  <c r="AC119" i="7"/>
  <c r="AC118" i="7" s="1"/>
  <c r="W152" i="7"/>
  <c r="W151" i="7" s="1"/>
  <c r="AB152" i="7"/>
  <c r="AB151" i="7" s="1"/>
  <c r="U152" i="7"/>
  <c r="AE152" i="7"/>
  <c r="AE151" i="7" s="1"/>
  <c r="AP166" i="7"/>
  <c r="AP165" i="7" s="1"/>
  <c r="AJ166" i="7"/>
  <c r="AJ165" i="7" s="1"/>
  <c r="AK108" i="7"/>
  <c r="AP108" i="7"/>
  <c r="AK119" i="7"/>
  <c r="AK118" i="7" s="1"/>
  <c r="AP119" i="7"/>
  <c r="AP118" i="7" s="1"/>
  <c r="AJ119" i="7"/>
  <c r="AJ118" i="7" s="1"/>
  <c r="AO119" i="7"/>
  <c r="AO118" i="7" s="1"/>
  <c r="AG59" i="7"/>
  <c r="AL59" i="7"/>
  <c r="AQ59" i="7"/>
  <c r="AK59" i="7"/>
  <c r="AP59" i="7"/>
  <c r="AJ213" i="7"/>
  <c r="AJ212" i="7" s="1"/>
  <c r="AL236" i="7"/>
  <c r="AL235" i="7" s="1"/>
  <c r="AQ237" i="7"/>
  <c r="AQ236" i="7" s="1"/>
  <c r="AQ235" i="7" s="1"/>
  <c r="AP186" i="7"/>
  <c r="AB186" i="7"/>
  <c r="AJ130" i="7"/>
  <c r="AK237" i="7"/>
  <c r="AK236" i="7" s="1"/>
  <c r="AK235" i="7" s="1"/>
  <c r="AP237" i="7"/>
  <c r="AP236" i="7" s="1"/>
  <c r="AP235" i="7" s="1"/>
  <c r="AL130" i="7"/>
  <c r="AK214" i="7"/>
  <c r="AK213" i="7" s="1"/>
  <c r="AK212" i="7" s="1"/>
  <c r="AP214" i="7"/>
  <c r="AP213" i="7" s="1"/>
  <c r="AP212" i="7" s="1"/>
  <c r="W166" i="7"/>
  <c r="W165" i="7" s="1"/>
  <c r="AB166" i="7"/>
  <c r="AB165" i="7" s="1"/>
  <c r="AE166" i="7"/>
  <c r="AE165" i="7" s="1"/>
  <c r="AC130" i="7"/>
  <c r="Y186" i="7"/>
  <c r="Y166" i="7"/>
  <c r="Y165" i="7" s="1"/>
  <c r="AD166" i="7"/>
  <c r="AD165" i="7" s="1"/>
  <c r="AD186" i="7"/>
  <c r="Z130" i="7"/>
  <c r="S167" i="7"/>
  <c r="R167" i="7"/>
  <c r="Q167" i="7"/>
  <c r="P167" i="7"/>
  <c r="N167" i="7"/>
  <c r="M167" i="7"/>
  <c r="L167" i="7"/>
  <c r="K167" i="7"/>
  <c r="I177" i="7"/>
  <c r="I171" i="7"/>
  <c r="I167" i="7"/>
  <c r="S192" i="7"/>
  <c r="S191" i="7" s="1"/>
  <c r="R192" i="7"/>
  <c r="R191" i="7" s="1"/>
  <c r="Q192" i="7"/>
  <c r="Q191" i="7" s="1"/>
  <c r="P192" i="7"/>
  <c r="P191" i="7" s="1"/>
  <c r="N192" i="7"/>
  <c r="N191" i="7" s="1"/>
  <c r="M192" i="7"/>
  <c r="M191" i="7" s="1"/>
  <c r="L192" i="7"/>
  <c r="L191" i="7" s="1"/>
  <c r="K192" i="7"/>
  <c r="K191" i="7" s="1"/>
  <c r="I192" i="7"/>
  <c r="I191" i="7" s="1"/>
  <c r="S188" i="7"/>
  <c r="S187" i="7" s="1"/>
  <c r="R188" i="7"/>
  <c r="R187" i="7" s="1"/>
  <c r="Q188" i="7"/>
  <c r="Q187" i="7" s="1"/>
  <c r="P188" i="7"/>
  <c r="P187" i="7" s="1"/>
  <c r="N188" i="7"/>
  <c r="N187" i="7" s="1"/>
  <c r="M188" i="7"/>
  <c r="M187" i="7" s="1"/>
  <c r="L188" i="7"/>
  <c r="L187" i="7" s="1"/>
  <c r="K188" i="7"/>
  <c r="K187" i="7" s="1"/>
  <c r="I188" i="7"/>
  <c r="I187" i="7" s="1"/>
  <c r="I199" i="7"/>
  <c r="I198" i="7" s="1"/>
  <c r="I197" i="7" s="1"/>
  <c r="S100" i="7"/>
  <c r="S99" i="7" s="1"/>
  <c r="R100" i="7"/>
  <c r="R99" i="7" s="1"/>
  <c r="Q100" i="7"/>
  <c r="Q99" i="7" s="1"/>
  <c r="P100" i="7"/>
  <c r="P99" i="7" s="1"/>
  <c r="N100" i="7"/>
  <c r="N99" i="7" s="1"/>
  <c r="M100" i="7"/>
  <c r="M99" i="7" s="1"/>
  <c r="L100" i="7"/>
  <c r="L99" i="7" s="1"/>
  <c r="I100" i="7"/>
  <c r="I99" i="7" s="1"/>
  <c r="S109" i="7"/>
  <c r="R109" i="7"/>
  <c r="Q109" i="7"/>
  <c r="P109" i="7"/>
  <c r="N109" i="7"/>
  <c r="M109" i="7"/>
  <c r="L109" i="7"/>
  <c r="K109" i="7"/>
  <c r="I113" i="7"/>
  <c r="I109" i="7"/>
  <c r="S120" i="7"/>
  <c r="R120" i="7"/>
  <c r="Q120" i="7"/>
  <c r="P120" i="7"/>
  <c r="N120" i="7"/>
  <c r="M120" i="7"/>
  <c r="L120" i="7"/>
  <c r="K120" i="7"/>
  <c r="I120" i="7"/>
  <c r="I124" i="7"/>
  <c r="S132" i="7"/>
  <c r="R132" i="7"/>
  <c r="Q132" i="7"/>
  <c r="P132" i="7"/>
  <c r="P131" i="7" s="1"/>
  <c r="N132" i="7"/>
  <c r="N131" i="7" s="1"/>
  <c r="M132" i="7"/>
  <c r="M131" i="7" s="1"/>
  <c r="L132" i="7"/>
  <c r="L131" i="7" s="1"/>
  <c r="K132" i="7"/>
  <c r="K131" i="7" s="1"/>
  <c r="S131" i="7"/>
  <c r="R131" i="7"/>
  <c r="Q131" i="7"/>
  <c r="I132" i="7"/>
  <c r="I131" i="7" s="1"/>
  <c r="S138" i="7"/>
  <c r="R138" i="7"/>
  <c r="R137" i="7" s="1"/>
  <c r="Q138" i="7"/>
  <c r="Q137" i="7" s="1"/>
  <c r="P138" i="7"/>
  <c r="P137" i="7" s="1"/>
  <c r="N138" i="7"/>
  <c r="N137" i="7" s="1"/>
  <c r="M138" i="7"/>
  <c r="M137" i="7" s="1"/>
  <c r="L138" i="7"/>
  <c r="L137" i="7" s="1"/>
  <c r="K138" i="7"/>
  <c r="K137" i="7" s="1"/>
  <c r="S137" i="7"/>
  <c r="I138" i="7"/>
  <c r="I137" i="7" s="1"/>
  <c r="S153" i="7"/>
  <c r="R153" i="7"/>
  <c r="Q153" i="7"/>
  <c r="P153" i="7"/>
  <c r="N153" i="7"/>
  <c r="M153" i="7"/>
  <c r="L153" i="7"/>
  <c r="K153" i="7"/>
  <c r="I157" i="7"/>
  <c r="I15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65" i="7"/>
  <c r="I166" i="7"/>
  <c r="I165" i="7" s="1"/>
  <c r="T165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64" i="7"/>
  <c r="AE46" i="7"/>
  <c r="AE16" i="7" s="1"/>
  <c r="AC164" i="7"/>
  <c r="U98" i="7"/>
  <c r="AQ46" i="7"/>
  <c r="AQ16" i="7" s="1"/>
  <c r="Z164" i="7"/>
  <c r="AO164" i="7"/>
  <c r="AD46" i="7"/>
  <c r="AD16" i="7" s="1"/>
  <c r="AL164" i="7"/>
  <c r="AJ46" i="7"/>
  <c r="AJ16" i="7" s="1"/>
  <c r="AE164" i="7"/>
  <c r="AK164" i="7"/>
  <c r="AL46" i="7"/>
  <c r="AL16" i="7" s="1"/>
  <c r="AJ164" i="7"/>
  <c r="X164" i="7"/>
  <c r="W46" i="7"/>
  <c r="W16" i="7" s="1"/>
  <c r="AI186" i="7"/>
  <c r="AI164" i="7" s="1"/>
  <c r="R186" i="7"/>
  <c r="AB46" i="7"/>
  <c r="AB16" i="7" s="1"/>
  <c r="Y46" i="7"/>
  <c r="Y16" i="7" s="1"/>
  <c r="I119" i="7"/>
  <c r="I118" i="7" s="1"/>
  <c r="AP46" i="7"/>
  <c r="AP16" i="7" s="1"/>
  <c r="U130" i="7"/>
  <c r="T130" i="7" s="1"/>
  <c r="AB164" i="7"/>
  <c r="T108" i="7"/>
  <c r="U151" i="7"/>
  <c r="T151" i="7" s="1"/>
  <c r="T152" i="7"/>
  <c r="AG118" i="7"/>
  <c r="AF118" i="7" s="1"/>
  <c r="AF119" i="7"/>
  <c r="AG98" i="7"/>
  <c r="AF108" i="7"/>
  <c r="T166" i="7"/>
  <c r="AG197" i="7"/>
  <c r="AF197" i="7" s="1"/>
  <c r="AF198" i="7"/>
  <c r="AG130" i="7"/>
  <c r="AF130" i="7" s="1"/>
  <c r="AF131" i="7"/>
  <c r="I130" i="7"/>
  <c r="I108" i="7"/>
  <c r="I98" i="7" s="1"/>
  <c r="AO46" i="7"/>
  <c r="AO16" i="7" s="1"/>
  <c r="AI213" i="7"/>
  <c r="U118" i="7"/>
  <c r="T118" i="7" s="1"/>
  <c r="T119" i="7"/>
  <c r="U186" i="7"/>
  <c r="T186" i="7" s="1"/>
  <c r="T187" i="7"/>
  <c r="AG46" i="7"/>
  <c r="AG16" i="7" s="1"/>
  <c r="AF59" i="7"/>
  <c r="AP164" i="7"/>
  <c r="T47" i="7"/>
  <c r="AF47" i="7"/>
  <c r="AF166" i="7"/>
  <c r="L130" i="7"/>
  <c r="U46" i="7"/>
  <c r="U16" i="7" s="1"/>
  <c r="AK46" i="7"/>
  <c r="AK16" i="7" s="1"/>
  <c r="AG186" i="7"/>
  <c r="AQ164" i="7"/>
  <c r="AI236" i="7"/>
  <c r="AF237" i="7"/>
  <c r="AG151" i="7"/>
  <c r="AF151" i="7" s="1"/>
  <c r="AF152" i="7"/>
  <c r="T59" i="7"/>
  <c r="AF214" i="7"/>
  <c r="N130" i="7"/>
  <c r="M130" i="7"/>
  <c r="S130" i="7"/>
  <c r="I152" i="7"/>
  <c r="I151" i="7" s="1"/>
  <c r="K186" i="7"/>
  <c r="P186" i="7"/>
  <c r="W164" i="7"/>
  <c r="Q130" i="7"/>
  <c r="R130" i="7"/>
  <c r="M186" i="7"/>
  <c r="L186" i="7"/>
  <c r="AD164" i="7"/>
  <c r="N186" i="7"/>
  <c r="S186" i="7"/>
  <c r="Y164" i="7"/>
  <c r="P130" i="7"/>
  <c r="K130" i="7"/>
  <c r="Q186" i="7"/>
  <c r="I186" i="7"/>
  <c r="H161" i="7"/>
  <c r="H160" i="7"/>
  <c r="H159" i="7"/>
  <c r="H158" i="7"/>
  <c r="S157" i="7"/>
  <c r="S152" i="7" s="1"/>
  <c r="S151" i="7" s="1"/>
  <c r="R157" i="7"/>
  <c r="R152" i="7" s="1"/>
  <c r="R151" i="7" s="1"/>
  <c r="Q157" i="7"/>
  <c r="Q152" i="7" s="1"/>
  <c r="Q151" i="7" s="1"/>
  <c r="P157" i="7"/>
  <c r="P152" i="7" s="1"/>
  <c r="P151" i="7" s="1"/>
  <c r="N157" i="7"/>
  <c r="N152" i="7" s="1"/>
  <c r="N151" i="7" s="1"/>
  <c r="M157" i="7"/>
  <c r="M152" i="7" s="1"/>
  <c r="M151" i="7" s="1"/>
  <c r="L157" i="7"/>
  <c r="L152" i="7" s="1"/>
  <c r="L151" i="7" s="1"/>
  <c r="K157" i="7"/>
  <c r="K152" i="7" s="1"/>
  <c r="H156" i="7"/>
  <c r="H155" i="7"/>
  <c r="H154" i="7"/>
  <c r="H153" i="7"/>
  <c r="H139" i="7"/>
  <c r="H136" i="7"/>
  <c r="H135" i="7"/>
  <c r="H134" i="7"/>
  <c r="H133" i="7"/>
  <c r="H128" i="7"/>
  <c r="H127" i="7"/>
  <c r="H126" i="7"/>
  <c r="H125" i="7"/>
  <c r="S124" i="7"/>
  <c r="S119" i="7" s="1"/>
  <c r="S118" i="7" s="1"/>
  <c r="R124" i="7"/>
  <c r="R119" i="7" s="1"/>
  <c r="R118" i="7" s="1"/>
  <c r="Q124" i="7"/>
  <c r="Q119" i="7" s="1"/>
  <c r="Q118" i="7" s="1"/>
  <c r="P124" i="7"/>
  <c r="P119" i="7" s="1"/>
  <c r="P118" i="7" s="1"/>
  <c r="N124" i="7"/>
  <c r="N119" i="7" s="1"/>
  <c r="N118" i="7" s="1"/>
  <c r="M124" i="7"/>
  <c r="M119" i="7" s="1"/>
  <c r="M118" i="7" s="1"/>
  <c r="L124" i="7"/>
  <c r="L119" i="7" s="1"/>
  <c r="L118" i="7" s="1"/>
  <c r="K124" i="7"/>
  <c r="K119" i="7" s="1"/>
  <c r="K118" i="7" s="1"/>
  <c r="H123" i="7"/>
  <c r="H122" i="7"/>
  <c r="H121" i="7"/>
  <c r="H104" i="7"/>
  <c r="H105" i="7"/>
  <c r="H115" i="7"/>
  <c r="H114" i="7"/>
  <c r="S113" i="7"/>
  <c r="S108" i="7" s="1"/>
  <c r="R113" i="7"/>
  <c r="R108" i="7" s="1"/>
  <c r="Q113" i="7"/>
  <c r="Q108" i="7" s="1"/>
  <c r="P113" i="7"/>
  <c r="P108" i="7" s="1"/>
  <c r="N113" i="7"/>
  <c r="N108" i="7" s="1"/>
  <c r="M113" i="7"/>
  <c r="M108" i="7" s="1"/>
  <c r="L113" i="7"/>
  <c r="L108" i="7" s="1"/>
  <c r="K113" i="7"/>
  <c r="K108" i="7" s="1"/>
  <c r="K98" i="7" s="1"/>
  <c r="H112" i="7"/>
  <c r="H110" i="7"/>
  <c r="H103" i="7"/>
  <c r="H102" i="7"/>
  <c r="H101" i="7"/>
  <c r="H99" i="7"/>
  <c r="H28" i="5" l="1"/>
  <c r="I28" i="5"/>
  <c r="AF16" i="7"/>
  <c r="T16" i="7"/>
  <c r="H27" i="5"/>
  <c r="Z12" i="7"/>
  <c r="I164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64" i="7"/>
  <c r="AI235" i="7"/>
  <c r="AF235" i="7" s="1"/>
  <c r="AF236" i="7"/>
  <c r="AF186" i="7"/>
  <c r="AG164" i="7"/>
  <c r="AI212" i="7"/>
  <c r="AF212" i="7" s="1"/>
  <c r="AF213" i="7"/>
  <c r="AF98" i="7"/>
  <c r="AF46" i="7"/>
  <c r="H157" i="7"/>
  <c r="K151" i="7"/>
  <c r="H151" i="7" s="1"/>
  <c r="H152" i="7"/>
  <c r="H108" i="7"/>
  <c r="H138" i="7"/>
  <c r="H137" i="7"/>
  <c r="H113" i="7"/>
  <c r="H120" i="7"/>
  <c r="H124" i="7"/>
  <c r="H132" i="7"/>
  <c r="H109" i="7"/>
  <c r="H100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64" i="7"/>
  <c r="AF164" i="7"/>
  <c r="H97" i="7"/>
  <c r="H131" i="7"/>
  <c r="H130" i="7"/>
  <c r="H119" i="7"/>
  <c r="H118" i="7"/>
  <c r="H98" i="7"/>
  <c r="AG10" i="12" l="1"/>
  <c r="AG10" i="9"/>
  <c r="AF12" i="7"/>
  <c r="AG11" i="7"/>
  <c r="T12" i="7"/>
  <c r="T10" i="12" s="1"/>
  <c r="U11" i="7"/>
  <c r="L171" i="7"/>
  <c r="H174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15" i="7"/>
  <c r="K215" i="7"/>
  <c r="L215" i="7"/>
  <c r="M215" i="7"/>
  <c r="N215" i="7"/>
  <c r="H216" i="7"/>
  <c r="H217" i="7"/>
  <c r="H218" i="7"/>
  <c r="I219" i="7"/>
  <c r="K219" i="7"/>
  <c r="L219" i="7"/>
  <c r="M219" i="7"/>
  <c r="N219" i="7"/>
  <c r="H220" i="7"/>
  <c r="H221" i="7"/>
  <c r="H222" i="7"/>
  <c r="H223" i="7"/>
  <c r="I224" i="7"/>
  <c r="K224" i="7"/>
  <c r="L224" i="7"/>
  <c r="M224" i="7"/>
  <c r="N224" i="7"/>
  <c r="H225" i="7"/>
  <c r="AT70" i="7" l="1"/>
  <c r="AT82" i="7"/>
  <c r="AT67" i="7"/>
  <c r="AT43" i="7"/>
  <c r="AT66" i="7"/>
  <c r="AT42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14" i="7"/>
  <c r="H48" i="7"/>
  <c r="H52" i="7"/>
  <c r="H66" i="7"/>
  <c r="H219" i="7"/>
  <c r="H224" i="7"/>
  <c r="K214" i="7"/>
  <c r="N214" i="7"/>
  <c r="H215" i="7"/>
  <c r="M214" i="7"/>
  <c r="I214" i="7"/>
  <c r="H16" i="7" l="1"/>
  <c r="H46" i="7"/>
  <c r="H59" i="7"/>
  <c r="H47" i="7"/>
  <c r="H214" i="7"/>
  <c r="S199" i="7" l="1"/>
  <c r="S198" i="7" s="1"/>
  <c r="S197" i="7" s="1"/>
  <c r="R199" i="7"/>
  <c r="R198" i="7" s="1"/>
  <c r="R197" i="7" s="1"/>
  <c r="Q199" i="7"/>
  <c r="Q198" i="7" s="1"/>
  <c r="Q197" i="7" s="1"/>
  <c r="P199" i="7"/>
  <c r="P198" i="7" s="1"/>
  <c r="P197" i="7" s="1"/>
  <c r="N199" i="7"/>
  <c r="N198" i="7" s="1"/>
  <c r="N197" i="7" s="1"/>
  <c r="M199" i="7"/>
  <c r="M198" i="7" s="1"/>
  <c r="M197" i="7" s="1"/>
  <c r="L199" i="7"/>
  <c r="L198" i="7" s="1"/>
  <c r="L197" i="7" s="1"/>
  <c r="K199" i="7"/>
  <c r="K198" i="7" s="1"/>
  <c r="S177" i="7"/>
  <c r="R177" i="7"/>
  <c r="Q177" i="7"/>
  <c r="P177" i="7"/>
  <c r="N177" i="7"/>
  <c r="M177" i="7"/>
  <c r="L177" i="7"/>
  <c r="L166" i="7" s="1"/>
  <c r="L165" i="7" s="1"/>
  <c r="K177" i="7"/>
  <c r="S171" i="7"/>
  <c r="S166" i="7" s="1"/>
  <c r="S165" i="7" s="1"/>
  <c r="R171" i="7"/>
  <c r="Q171" i="7"/>
  <c r="P171" i="7"/>
  <c r="N166" i="7"/>
  <c r="N165" i="7" s="1"/>
  <c r="M171" i="7"/>
  <c r="K171" i="7"/>
  <c r="Q166" i="7" l="1"/>
  <c r="M166" i="7"/>
  <c r="R166" i="7"/>
  <c r="P166" i="7"/>
  <c r="K166" i="7"/>
  <c r="K165" i="7" s="1"/>
  <c r="N164" i="7"/>
  <c r="N12" i="7" s="1"/>
  <c r="S164" i="7"/>
  <c r="S12" i="7" s="1"/>
  <c r="L164" i="7"/>
  <c r="L12" i="7" s="1"/>
  <c r="K197" i="7"/>
  <c r="H179" i="7"/>
  <c r="H178" i="7"/>
  <c r="AT30" i="7" s="1"/>
  <c r="H176" i="7"/>
  <c r="H175" i="7"/>
  <c r="H173" i="7"/>
  <c r="H172" i="7"/>
  <c r="H170" i="7"/>
  <c r="H169" i="7"/>
  <c r="H168" i="7"/>
  <c r="H201" i="7"/>
  <c r="H200" i="7"/>
  <c r="H195" i="7"/>
  <c r="H193" i="7"/>
  <c r="AT40" i="7" s="1"/>
  <c r="H190" i="7"/>
  <c r="AT26" i="7" s="1"/>
  <c r="H189" i="7"/>
  <c r="T30" i="9"/>
  <c r="T28" i="9"/>
  <c r="T27" i="9"/>
  <c r="T25" i="9"/>
  <c r="T23" i="9"/>
  <c r="T22" i="9"/>
  <c r="T19" i="9"/>
  <c r="T18" i="9"/>
  <c r="T15" i="9"/>
  <c r="AT41" i="7" l="1"/>
  <c r="AT68" i="7"/>
  <c r="AT44" i="7"/>
  <c r="AT48" i="7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65" i="7"/>
  <c r="Q164" i="7" s="1"/>
  <c r="Q12" i="7" s="1"/>
  <c r="P165" i="7"/>
  <c r="P164" i="7" s="1"/>
  <c r="P12" i="7" s="1"/>
  <c r="R165" i="7"/>
  <c r="R164" i="7" s="1"/>
  <c r="R12" i="7" s="1"/>
  <c r="M165" i="7"/>
  <c r="M164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64" i="7"/>
  <c r="K12" i="7" s="1"/>
  <c r="H199" i="7"/>
  <c r="H192" i="7"/>
  <c r="H188" i="7"/>
  <c r="I25" i="5"/>
  <c r="H177" i="7"/>
  <c r="H167" i="7"/>
  <c r="H25" i="5"/>
  <c r="AT75" i="7" l="1"/>
  <c r="Q10" i="9"/>
  <c r="Q10" i="12"/>
  <c r="M10" i="9"/>
  <c r="M10" i="12"/>
  <c r="M11" i="7"/>
  <c r="R10" i="9"/>
  <c r="R10" i="12"/>
  <c r="P10" i="9"/>
  <c r="P10" i="12"/>
  <c r="H165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1" i="7"/>
  <c r="H198" i="7"/>
  <c r="H197" i="7"/>
  <c r="H187" i="7"/>
  <c r="H191" i="7"/>
  <c r="G28" i="5" s="1"/>
  <c r="I13" i="7" l="1"/>
  <c r="AF13" i="7"/>
  <c r="AD13" i="7"/>
  <c r="H166" i="7"/>
  <c r="G27" i="5" s="1"/>
  <c r="G25" i="5"/>
  <c r="H186" i="7"/>
  <c r="H164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29" i="7"/>
  <c r="H228" i="7"/>
  <c r="N227" i="7"/>
  <c r="N226" i="7" s="1"/>
  <c r="N213" i="7" s="1"/>
  <c r="N212" i="7" s="1"/>
  <c r="M227" i="7"/>
  <c r="M226" i="7" s="1"/>
  <c r="M213" i="7" s="1"/>
  <c r="M212" i="7" s="1"/>
  <c r="L227" i="7"/>
  <c r="L226" i="7" s="1"/>
  <c r="L213" i="7" s="1"/>
  <c r="L212" i="7" s="1"/>
  <c r="K227" i="7"/>
  <c r="K226" i="7" s="1"/>
  <c r="K213" i="7" s="1"/>
  <c r="K212" i="7" s="1"/>
  <c r="I227" i="7"/>
  <c r="I226" i="7" s="1"/>
  <c r="I213" i="7" s="1"/>
  <c r="H213" i="7" l="1"/>
  <c r="I212" i="7"/>
  <c r="H212" i="7" s="1"/>
  <c r="H226" i="7"/>
  <c r="H227" i="7"/>
  <c r="N28" i="5" l="1"/>
  <c r="J28" i="5"/>
  <c r="O28" i="5"/>
  <c r="L28" i="5"/>
  <c r="K28" i="5"/>
  <c r="P28" i="5"/>
  <c r="M28" i="5"/>
  <c r="R28" i="5"/>
  <c r="Q28" i="5"/>
  <c r="B9" i="9" l="1"/>
  <c r="H252" i="7"/>
  <c r="H251" i="7"/>
  <c r="N250" i="7"/>
  <c r="M250" i="7"/>
  <c r="L250" i="7"/>
  <c r="K250" i="7"/>
  <c r="I250" i="7"/>
  <c r="H248" i="7"/>
  <c r="N247" i="7"/>
  <c r="M247" i="7"/>
  <c r="L247" i="7"/>
  <c r="K247" i="7"/>
  <c r="I247" i="7"/>
  <c r="H246" i="7"/>
  <c r="H245" i="7"/>
  <c r="H244" i="7"/>
  <c r="H243" i="7"/>
  <c r="N242" i="7"/>
  <c r="M242" i="7"/>
  <c r="L242" i="7"/>
  <c r="K242" i="7"/>
  <c r="I242" i="7"/>
  <c r="H241" i="7"/>
  <c r="H240" i="7"/>
  <c r="H239" i="7"/>
  <c r="N238" i="7"/>
  <c r="M238" i="7"/>
  <c r="L238" i="7"/>
  <c r="K238" i="7"/>
  <c r="I238" i="7"/>
  <c r="I24" i="5" l="1"/>
  <c r="I23" i="5" s="1"/>
  <c r="I29" i="5" s="1"/>
  <c r="I249" i="7"/>
  <c r="N249" i="7"/>
  <c r="L249" i="7"/>
  <c r="M249" i="7"/>
  <c r="K249" i="7"/>
  <c r="H10" i="9"/>
  <c r="H23" i="5"/>
  <c r="H29" i="5" s="1"/>
  <c r="L237" i="7"/>
  <c r="M237" i="7"/>
  <c r="N237" i="7"/>
  <c r="H247" i="7"/>
  <c r="I237" i="7"/>
  <c r="H242" i="7"/>
  <c r="H238" i="7"/>
  <c r="H250" i="7"/>
  <c r="K237" i="7"/>
  <c r="B12" i="7"/>
  <c r="I37" i="5"/>
  <c r="H37" i="5"/>
  <c r="T10" i="9" l="1"/>
  <c r="T13" i="7"/>
  <c r="M236" i="7"/>
  <c r="M235" i="7" s="1"/>
  <c r="I236" i="7"/>
  <c r="I235" i="7" s="1"/>
  <c r="H13" i="7"/>
  <c r="H249" i="7"/>
  <c r="K236" i="7"/>
  <c r="K235" i="7" s="1"/>
  <c r="N236" i="7"/>
  <c r="N235" i="7" s="1"/>
  <c r="L236" i="7"/>
  <c r="L235" i="7" s="1"/>
  <c r="G23" i="5"/>
  <c r="H40" i="5"/>
  <c r="H237" i="7"/>
  <c r="H236" i="7" l="1"/>
  <c r="H235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<sst xmlns="http://schemas.openxmlformats.org/spreadsheetml/2006/main" count="731" uniqueCount="308">
  <si>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</si>
  <si>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</si>
  <si>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</si>
  <si>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</si>
  <si>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</si>
  <si>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</si>
  <si>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</si>
  <si>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</si>
  <si>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</si>
  <si>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</si>
  <si>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</si>
  <si>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</si>
  <si>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</si>
  <si>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</si>
  <si>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</si>
  <si>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</si>
  <si>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</si>
  <si>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</si>
  <si>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</si>
  <si>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</si>
  <si>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</si>
  <si>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</si>
  <si>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</si>
  <si>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</si>
  <si>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</si>
  <si>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</si>
  <si>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</si>
  <si>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</si>
  <si>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</si>
  <si>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</si>
  <si>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</si>
  <si>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</si>
  <si>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</si>
  <si>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</si>
  <si>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</si>
  <si>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</si>
  <si>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</si>
  <si>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</si>
  <si>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</si>
  <si>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</si>
  <si>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</si>
  <si>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</si>
  <si>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</si>
  <si>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</si>
  <si>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</si>
  <si>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</si>
  <si>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</si>
  <si>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</si>
  <si>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</si>
  <si>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</si>
  <si>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</si>
  <si>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</si>
  <si>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</si>
  <si>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</si>
  <si>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</si>
  <si>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</si>
  <si>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</si>
  <si>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</si>
  <si>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</si>
  <si>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</si>
  <si>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</si>
  <si>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</si>
  <si>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</si>
  <si>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</si>
  <si>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</si>
  <si>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</si>
  <si>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</si>
  <si>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</si>
  <si>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</si>
  <si>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</si>
  <si>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</si>
  <si>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</si>
  <si>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</si>
  <si>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</si>
  <si>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</si>
  <si>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</si>
  <si>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</si>
  <si>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</si>
  <si>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</si>
  <si>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</si>
  <si>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</si>
  <si>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</si>
  <si>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</si>
  <si>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</si>
  <si>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</si>
  <si>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</si>
  <si>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</si>
  <si>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</si>
  <si>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</si>
  <si>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</si>
  <si>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</si>
  <si>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</si>
  <si>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</si>
  <si>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</si>
  <si>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</si>
  <si>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</si>
  <si>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</si>
  <si>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</si>
  <si>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</si>
  <si>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</si>
  <si>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</si>
  <si>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</si>
  <si>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</si>
  <si>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</si>
  <si>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</si>
  <si>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</si>
  <si>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</si>
  <si>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</si>
  <si>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</si>
  <si>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</si>
  <si>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</si>
  <si>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</si>
  <si>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</si>
  <si>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</si>
  <si>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</si>
  <si>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</si>
  <si>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</si>
  <si>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</si>
  <si>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</si>
  <si>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</si>
  <si>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</si>
  <si>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</si>
  <si>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</si>
  <si>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</si>
  <si>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</si>
  <si>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</si>
  <si>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</si>
  <si>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</si>
  <si>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</si>
  <si>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</si>
  <si>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</si>
  <si>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</si>
  <si>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</si>
  <si>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</si>
  <si>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</si>
  <si>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</si>
  <si>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</si>
  <si>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</si>
  <si>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</si>
  <si>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</si>
  <si>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</si>
  <si>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</si>
  <si>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</si>
  <si>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</si>
  <si>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</si>
  <si>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</si>
  <si>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</si>
  <si>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</si>
  <si>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</si>
  <si>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</si>
  <si>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</si>
  <si>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</si>
  <si>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</si>
  <si>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</si>
  <si>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</si>
  <si>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</si>
  <si>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</si>
  <si>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</si>
  <si>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</si>
  <si>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</si>
  <si>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</si>
  <si>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</si>
  <si>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</si>
  <si>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</si>
  <si>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</si>
  <si>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</si>
  <si>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</si>
  <si>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</si>
  <si>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</si>
  <si>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</si>
  <si>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</si>
  <si>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</si>
  <si>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</si>
  <si>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</si>
  <si>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</si>
  <si>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</si>
  <si>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</si>
  <si>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</si>
  <si>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</si>
  <si>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</si>
  <si>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</si>
  <si>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</si>
  <si>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</si>
  <si>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</si>
  <si>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</si>
  <si>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</si>
  <si>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</si>
  <si>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</si>
  <si>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</si>
  <si>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</si>
  <si>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</si>
  <si>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</si>
  <si>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</si>
  <si>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</si>
  <si>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</si>
  <si>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</si>
  <si>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</si>
  <si>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</si>
  <si>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</si>
  <si>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</si>
  <si>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</si>
  <si>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</si>
  <si>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</si>
  <si>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</si>
  <si>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</si>
  <si>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</si>
  <si>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</si>
  <si>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</si>
  <si>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</si>
  <si>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</si>
  <si>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</si>
  <si>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</si>
  <si>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</si>
  <si>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</si>
  <si>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</si>
  <si>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</si>
  <si>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</si>
  <si>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</si>
  <si>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</si>
  <si>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</si>
  <si>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</si>
  <si>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</si>
  <si>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</si>
  <si>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</si>
  <si>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</si>
  <si>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</si>
  <si>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</si>
  <si>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</si>
  <si>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</si>
  <si>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</si>
  <si>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</si>
  <si>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</si>
  <si>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</si>
  <si>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</si>
  <si>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</si>
  <si>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</si>
  <si>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</si>
  <si>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</si>
  <si>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</si>
  <si>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</si>
  <si>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</si>
  <si>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</si>
  <si>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</si>
  <si>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</si>
  <si>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</si>
  <si>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</si>
  <si>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</si>
  <si>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</si>
  <si>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</si>
  <si>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</si>
  <si>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</si>
  <si>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</si>
  <si>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</si>
  <si>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</si>
  <si>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</si>
  <si>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</si>
  <si>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</si>
  <si>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</si>
  <si>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</si>
  <si>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</si>
  <si>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</si>
  <si>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</si>
  <si>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</si>
  <si>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</si>
  <si>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</si>
  <si>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</si>
  <si>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</si>
  <si>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</si>
  <si>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</si>
  <si>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</si>
  <si>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</si>
  <si>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</si>
  <si>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</si>
  <si>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</si>
  <si>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</si>
  <si>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</si>
  <si>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</si>
  <si>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</si>
  <si>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</si>
  <si>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</si>
  <si>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</si>
  <si>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</si>
  <si>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</si>
  <si>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</si>
  <si>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</si>
  <si>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</si>
  <si>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</si>
  <si>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</si>
  <si>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</si>
  <si>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</si>
  <si>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</si>
  <si>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</si>
  <si>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</si>
  <si>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</si>
  <si>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</si>
  <si>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</si>
  <si>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</si>
  <si>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</si>
  <si>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</si>
  <si>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SREDNJE ŠKOLE "ARBORETUM OPEKA" </t>
  </si>
  <si>
    <t>MARČAN</t>
  </si>
  <si>
    <t>T124001</t>
  </si>
  <si>
    <t>SREDNJA ŠKOLA "ARBORETUM OPEKA"</t>
  </si>
  <si>
    <t>Zamjenica   Dijana Leskovar</t>
  </si>
  <si>
    <r>
      <t xml:space="preserve">        Temeljem odredbi članka 27. st. 2  Zakona o proračunu ("Narodne novine" broj 87/18,0136/12,015/15) te članka 51. Statuta  Školski odbor   d o n o s i </t>
    </r>
    <r>
      <rPr>
        <b/>
        <i/>
        <u/>
        <sz val="11"/>
        <rFont val="Arial"/>
        <family val="2"/>
        <charset val="238"/>
      </rPr>
      <t>DRUGE</t>
    </r>
    <r>
      <rPr>
        <sz val="11"/>
        <rFont val="Arial"/>
        <family val="2"/>
        <charset val="238"/>
      </rPr>
      <t>:</t>
    </r>
  </si>
  <si>
    <t>03.07.2019.</t>
  </si>
  <si>
    <t>400-01/19-01/4</t>
  </si>
  <si>
    <t>2186-153-07-19-1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</si>
</sst>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u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6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0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274</v>
      </c>
    </row>
    <row r="6" spans="1:2" s="403" customFormat="1" ht="6" customHeight="1" x14ac:dyDescent="0.3">
      <c r="A6" s="402"/>
    </row>
    <row r="7" spans="1:2" ht="30" x14ac:dyDescent="0.25">
      <c r="A7" s="401" t="s">
        <v>275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276</v>
      </c>
    </row>
    <row r="10" spans="1:2" ht="15.6" x14ac:dyDescent="0.3">
      <c r="A10" s="401"/>
    </row>
    <row r="11" spans="1:2" ht="30.75" x14ac:dyDescent="0.25">
      <c r="A11" s="405" t="s">
        <v>260</v>
      </c>
    </row>
    <row r="12" spans="1:2" ht="6" customHeight="1" x14ac:dyDescent="0.3">
      <c r="A12" s="405"/>
    </row>
    <row r="13" spans="1:2" ht="30" x14ac:dyDescent="0.25">
      <c r="A13" s="406" t="s">
        <v>261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262</v>
      </c>
    </row>
    <row r="18" spans="1:1" ht="30" x14ac:dyDescent="0.25">
      <c r="A18" s="409" t="s">
        <v>264</v>
      </c>
    </row>
    <row r="19" spans="1:1" ht="45" x14ac:dyDescent="0.25">
      <c r="A19" s="410" t="s">
        <v>265</v>
      </c>
    </row>
    <row r="20" spans="1:1" ht="30" x14ac:dyDescent="0.25">
      <c r="A20" s="407" t="s">
        <v>266</v>
      </c>
    </row>
    <row r="21" spans="1:1" ht="78.75" x14ac:dyDescent="0.25">
      <c r="A21" s="407" t="s">
        <v>267</v>
      </c>
    </row>
    <row r="22" spans="1:1" ht="30" x14ac:dyDescent="0.25">
      <c r="A22" s="410" t="s">
        <v>268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270</v>
      </c>
    </row>
    <row r="27" spans="1:1" ht="39.6" customHeight="1" x14ac:dyDescent="0.25">
      <c r="A27" s="402" t="s">
        <v>269</v>
      </c>
    </row>
    <row r="28" spans="1:1" ht="90" x14ac:dyDescent="0.25">
      <c r="A28" s="402" t="s">
        <v>271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6" zoomScale="70" zoomScaleNormal="7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4"/>
      <c r="B2" s="504"/>
      <c r="C2" s="504"/>
      <c r="D2" s="504"/>
      <c r="E2" s="504"/>
      <c r="F2" s="504"/>
      <c r="G2" s="504"/>
      <c r="H2" s="504"/>
      <c r="I2" s="131"/>
    </row>
    <row r="3" spans="1:9" ht="27" customHeight="1" x14ac:dyDescent="0.3">
      <c r="A3" s="504"/>
      <c r="B3" s="504"/>
      <c r="C3" s="504"/>
      <c r="D3" s="504"/>
      <c r="E3" s="504"/>
      <c r="F3" s="504"/>
      <c r="G3" s="504"/>
      <c r="H3" s="50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7" t="s">
        <v>13</v>
      </c>
      <c r="C5" s="507"/>
      <c r="D5" s="507"/>
      <c r="E5" s="507"/>
      <c r="F5" s="135"/>
      <c r="G5" s="135"/>
      <c r="H5" s="131"/>
      <c r="I5" s="131"/>
    </row>
    <row r="6" spans="1:9" s="4" customFormat="1" ht="49.5" customHeight="1" x14ac:dyDescent="0.25">
      <c r="A6" s="136"/>
      <c r="B6" s="508" t="s">
        <v>302</v>
      </c>
      <c r="C6" s="508"/>
      <c r="D6" s="508"/>
      <c r="E6" s="508"/>
      <c r="F6" s="137"/>
      <c r="G6" s="137"/>
      <c r="H6" s="136"/>
      <c r="I6" s="136"/>
    </row>
    <row r="7" spans="1:9" s="5" customFormat="1" ht="21" customHeight="1" x14ac:dyDescent="0.3">
      <c r="A7" s="138"/>
      <c r="B7" s="509" t="str">
        <f>IF(A14=A65,"RAVNATELJ","ŠKOLSKI ODBOR")</f>
        <v>ŠKOLSKI ODBOR</v>
      </c>
      <c r="C7" s="509"/>
      <c r="D7" s="509"/>
      <c r="E7" s="509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0" t="s">
        <v>306</v>
      </c>
      <c r="D8" s="510"/>
      <c r="E8" s="510"/>
      <c r="F8" s="139"/>
      <c r="G8" s="139"/>
      <c r="H8" s="131"/>
      <c r="I8" s="131"/>
    </row>
    <row r="9" spans="1:9" ht="18" customHeight="1" x14ac:dyDescent="0.3">
      <c r="A9" s="131"/>
      <c r="B9" s="132" t="s">
        <v>263</v>
      </c>
      <c r="C9" s="510" t="s">
        <v>307</v>
      </c>
      <c r="D9" s="510"/>
      <c r="E9" s="510"/>
      <c r="F9" s="139"/>
      <c r="G9" s="139"/>
      <c r="H9" s="131"/>
      <c r="I9" s="131"/>
    </row>
    <row r="10" spans="1:9" ht="18" hidden="1" customHeight="1" x14ac:dyDescent="0.3">
      <c r="A10" s="131"/>
      <c r="B10" s="500"/>
      <c r="C10" s="50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5" t="s">
        <v>304</v>
      </c>
      <c r="B12" s="505"/>
      <c r="C12" s="505"/>
      <c r="D12" s="505"/>
      <c r="E12" s="505"/>
      <c r="F12" s="505"/>
      <c r="G12" s="505"/>
      <c r="H12" s="505"/>
      <c r="I12" s="505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2" t="s">
        <v>278</v>
      </c>
      <c r="B14" s="502"/>
      <c r="C14" s="502"/>
      <c r="D14" s="502"/>
      <c r="E14" s="502"/>
      <c r="F14" s="502"/>
      <c r="G14" s="502"/>
      <c r="H14" s="502"/>
      <c r="I14" s="502"/>
    </row>
    <row r="15" spans="1:9" ht="22.5" customHeight="1" x14ac:dyDescent="0.25">
      <c r="A15" s="502" t="s">
        <v>299</v>
      </c>
      <c r="B15" s="502"/>
      <c r="C15" s="502"/>
      <c r="D15" s="502"/>
      <c r="E15" s="502"/>
      <c r="F15" s="502"/>
      <c r="G15" s="502"/>
      <c r="H15" s="502"/>
      <c r="I15" s="502"/>
    </row>
    <row r="16" spans="1:9" ht="22.5" customHeight="1" x14ac:dyDescent="0.3">
      <c r="A16" s="506" t="s">
        <v>285</v>
      </c>
      <c r="B16" s="506"/>
      <c r="C16" s="506"/>
      <c r="D16" s="506"/>
      <c r="E16" s="506"/>
      <c r="F16" s="506"/>
      <c r="G16" s="506"/>
      <c r="H16" s="506"/>
      <c r="I16" s="506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01" t="s">
        <v>15</v>
      </c>
      <c r="B20" s="501"/>
      <c r="C20" s="501"/>
      <c r="D20" s="501"/>
      <c r="E20" s="501"/>
      <c r="F20" s="501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5">
      <c r="A21" s="498">
        <v>1</v>
      </c>
      <c r="B21" s="498"/>
      <c r="C21" s="498"/>
      <c r="D21" s="498"/>
      <c r="E21" s="498"/>
      <c r="F21" s="49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9" t="s">
        <v>21</v>
      </c>
      <c r="C23" s="499"/>
      <c r="D23" s="499"/>
      <c r="E23" s="499"/>
      <c r="F23" s="499"/>
      <c r="G23" s="146">
        <f>SUM(G24:G25)</f>
        <v>12236612</v>
      </c>
      <c r="H23" s="146">
        <f>SUM(H24:H25)</f>
        <v>558900</v>
      </c>
      <c r="I23" s="146">
        <f>SUM(I24:I25)</f>
        <v>12795512</v>
      </c>
    </row>
    <row r="24" spans="1:16384" ht="18" customHeight="1" x14ac:dyDescent="0.3">
      <c r="A24" s="147"/>
      <c r="B24" s="512" t="s">
        <v>25</v>
      </c>
      <c r="C24" s="512"/>
      <c r="D24" s="512"/>
      <c r="E24" s="512"/>
      <c r="F24" s="512"/>
      <c r="G24" s="148">
        <f>SUMIFS('2. Plan prihoda i primitaka'!$H$13:$H$48,'2. Plan prihoda i primitaka'!$A$13:$A$48,6)</f>
        <v>12236612</v>
      </c>
      <c r="H24" s="148">
        <f>SUMIFS('2. Plan prihoda i primitaka'!$T$13:$T$48,'2. Plan prihoda i primitaka'!$A$13:$A$48,6)</f>
        <v>558900</v>
      </c>
      <c r="I24" s="148">
        <f>SUMIFS('2. Plan prihoda i primitaka'!$AF$13:$AF$48,'2. Plan prihoda i primitaka'!$A$13:$A$48,6)</f>
        <v>12795512</v>
      </c>
    </row>
    <row r="25" spans="1:16384" ht="18" customHeight="1" x14ac:dyDescent="0.3">
      <c r="A25" s="147"/>
      <c r="B25" s="512" t="s">
        <v>26</v>
      </c>
      <c r="C25" s="512"/>
      <c r="D25" s="512"/>
      <c r="E25" s="512"/>
      <c r="F25" s="51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9" t="s">
        <v>22</v>
      </c>
      <c r="C26" s="499"/>
      <c r="D26" s="499"/>
      <c r="E26" s="499"/>
      <c r="F26" s="499"/>
      <c r="G26" s="146">
        <f>SUM(G27:G28)</f>
        <v>12236612</v>
      </c>
      <c r="H26" s="146">
        <f>SUM(H27:H28)</f>
        <v>865765</v>
      </c>
      <c r="I26" s="146">
        <f>SUM(I27:I28)</f>
        <v>13102377</v>
      </c>
    </row>
    <row r="27" spans="1:16384" ht="18" customHeight="1" x14ac:dyDescent="0.3">
      <c r="A27" s="147"/>
      <c r="B27" s="512" t="s">
        <v>27</v>
      </c>
      <c r="C27" s="512"/>
      <c r="D27" s="512"/>
      <c r="E27" s="512"/>
      <c r="F27" s="512"/>
      <c r="G27" s="148">
        <f>SUMIFS('3. Plan rashoda i izdataka'!$H$16:$H$208,'3. Plan rashoda i izdataka'!$A$16:$A$208,3)</f>
        <v>7460612</v>
      </c>
      <c r="H27" s="148">
        <f>SUMIFS('3. Plan rashoda i izdataka'!$T$16:$T$208,'3. Plan rashoda i izdataka'!$A$16:$A$208,3)</f>
        <v>785765</v>
      </c>
      <c r="I27" s="148">
        <f>SUMIFS('3. Plan rashoda i izdataka'!$AF$16:$AF$208,'3. Plan rashoda i izdataka'!$A$16:$A$208,3)</f>
        <v>8246377</v>
      </c>
    </row>
    <row r="28" spans="1:16384" ht="18" customHeight="1" x14ac:dyDescent="0.3">
      <c r="A28" s="149"/>
      <c r="B28" s="513" t="s">
        <v>28</v>
      </c>
      <c r="C28" s="513"/>
      <c r="D28" s="513"/>
      <c r="E28" s="513"/>
      <c r="F28" s="513"/>
      <c r="G28" s="148">
        <f>SUMIFS('3. Plan rashoda i izdataka'!$H$16:$H$208,'3. Plan rashoda i izdataka'!$A$16:$A$208,4)</f>
        <v>4776000</v>
      </c>
      <c r="H28" s="148">
        <f>SUMIFS('3. Plan rashoda i izdataka'!$T$16:$T$208,'3. Plan rashoda i izdataka'!$A$16:$A$208,4)</f>
        <v>80000</v>
      </c>
      <c r="I28" s="148">
        <f>SUMIFS('3. Plan rashoda i izdataka'!$AF$16:$AF$208,'3. Plan rashoda i izdataka'!$A$16:$A$208,4)</f>
        <v>4856000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1" t="s">
        <v>29</v>
      </c>
      <c r="C29" s="511"/>
      <c r="D29" s="511"/>
      <c r="E29" s="511"/>
      <c r="F29" s="511"/>
      <c r="G29" s="152">
        <f>G23-G26</f>
        <v>0</v>
      </c>
      <c r="H29" s="152">
        <f>H23-H26</f>
        <v>-306865</v>
      </c>
      <c r="I29" s="152">
        <f>I23-I26</f>
        <v>-306865</v>
      </c>
    </row>
    <row r="30" spans="1:16384" ht="18" customHeight="1" x14ac:dyDescent="0.3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9" t="s">
        <v>145</v>
      </c>
      <c r="C31" s="499"/>
      <c r="D31" s="499"/>
      <c r="E31" s="499"/>
      <c r="F31" s="499"/>
      <c r="G31" s="319">
        <v>306865</v>
      </c>
      <c r="H31" s="314">
        <f>G31-G32</f>
        <v>306865</v>
      </c>
      <c r="I31" s="314">
        <f>H31-H32</f>
        <v>0</v>
      </c>
    </row>
    <row r="32" spans="1:16384" s="9" customFormat="1" ht="34.9" customHeight="1" x14ac:dyDescent="0.25">
      <c r="A32" s="151"/>
      <c r="B32" s="514" t="s">
        <v>146</v>
      </c>
      <c r="C32" s="511"/>
      <c r="D32" s="511"/>
      <c r="E32" s="511"/>
      <c r="F32" s="511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306865</v>
      </c>
      <c r="I32" s="163">
        <f>SUMIFS('2. Plan prihoda i primitaka'!$AF$13:$AF$48,'2. Plan prihoda i primitaka'!$A$13:$A$48,9)</f>
        <v>306865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9" t="s">
        <v>18</v>
      </c>
      <c r="C34" s="499"/>
      <c r="D34" s="499"/>
      <c r="E34" s="499"/>
      <c r="F34" s="499"/>
      <c r="G34" s="146"/>
      <c r="H34" s="155"/>
      <c r="I34" s="155"/>
    </row>
    <row r="35" spans="1:9" ht="18" customHeight="1" x14ac:dyDescent="0.25">
      <c r="A35" s="147"/>
      <c r="B35" s="512" t="s">
        <v>31</v>
      </c>
      <c r="C35" s="512"/>
      <c r="D35" s="512"/>
      <c r="E35" s="512"/>
      <c r="F35" s="51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3" t="s">
        <v>32</v>
      </c>
      <c r="C36" s="513"/>
      <c r="D36" s="513"/>
      <c r="E36" s="513"/>
      <c r="F36" s="513"/>
      <c r="G36" s="150">
        <f>SUMIFS('3. Plan rashoda i izdataka'!$H$16:$H$208,'3. Plan rashoda i izdataka'!$A$16:$A$208,5)</f>
        <v>0</v>
      </c>
      <c r="H36" s="150">
        <f>SUMIFS('3. Plan rashoda i izdataka'!$T$16:$T$208,'3. Plan rashoda i izdataka'!$A$16:$A$208,5)</f>
        <v>0</v>
      </c>
      <c r="I36" s="150">
        <f>SUMIFS('3. Plan rashoda i izdataka'!$AF$16:$AF$208,'3. Plan rashoda i izdataka'!$A$16:$A$208,5)</f>
        <v>0</v>
      </c>
    </row>
    <row r="37" spans="1:9" s="4" customFormat="1" ht="18" customHeight="1" x14ac:dyDescent="0.25">
      <c r="A37" s="151"/>
      <c r="B37" s="511" t="s">
        <v>33</v>
      </c>
      <c r="C37" s="511"/>
      <c r="D37" s="511"/>
      <c r="E37" s="511"/>
      <c r="F37" s="51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9" t="s">
        <v>36</v>
      </c>
      <c r="C39" s="499"/>
      <c r="D39" s="499"/>
      <c r="E39" s="499"/>
      <c r="F39" s="499"/>
      <c r="G39" s="146"/>
      <c r="H39" s="155"/>
      <c r="I39" s="155"/>
    </row>
    <row r="40" spans="1:9" s="4" customFormat="1" ht="18" customHeight="1" x14ac:dyDescent="0.25">
      <c r="A40" s="159"/>
      <c r="B40" s="511" t="s">
        <v>35</v>
      </c>
      <c r="C40" s="511"/>
      <c r="D40" s="511"/>
      <c r="E40" s="511"/>
      <c r="F40" s="51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494" t="s">
        <v>300</v>
      </c>
      <c r="H44" s="49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3"/>
      <c r="C46" s="493"/>
      <c r="D46" s="493"/>
      <c r="E46" s="493"/>
      <c r="F46" s="169"/>
      <c r="G46" s="494" t="s">
        <v>305</v>
      </c>
      <c r="H46" s="49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497" t="str">
        <f>IF(A14="Prijedlog izmjena i dopuna financijskog plana","RAVNATELJ","PREDSJEDNIK ŠKOLSKOG ODBORA")</f>
        <v>PREDSJEDNIK ŠKOLSKOG ODBORA</v>
      </c>
      <c r="H48" s="497"/>
      <c r="I48" s="165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303</v>
      </c>
      <c r="H49" s="49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495" t="s">
        <v>116</v>
      </c>
      <c r="G50" s="491"/>
      <c r="H50" s="49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495"/>
      <c r="G51" s="491"/>
      <c r="H51" s="49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495"/>
      <c r="G52" s="492"/>
      <c r="H52" s="49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02" priority="25">
      <formula>LEN(TRIM(B7))=0</formula>
    </cfRule>
  </conditionalFormatting>
  <conditionalFormatting sqref="G32:I32">
    <cfRule type="containsBlanks" dxfId="401" priority="21">
      <formula>LEN(TRIM(G32))=0</formula>
    </cfRule>
    <cfRule type="containsBlanks" dxfId="400" priority="22">
      <formula>LEN(TRIM(G32))=0</formula>
    </cfRule>
  </conditionalFormatting>
  <conditionalFormatting sqref="B6:E6">
    <cfRule type="containsBlanks" dxfId="399" priority="20">
      <formula>LEN(TRIM(B6))=0</formula>
    </cfRule>
  </conditionalFormatting>
  <conditionalFormatting sqref="A12:I12">
    <cfRule type="containsText" dxfId="398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7" priority="19">
      <formula>LEN(TRIM(A12))=0</formula>
    </cfRule>
  </conditionalFormatting>
  <conditionalFormatting sqref="G31:I31">
    <cfRule type="containsBlanks" dxfId="396" priority="24">
      <formula>LEN(TRIM(G31))=0</formula>
    </cfRule>
  </conditionalFormatting>
  <conditionalFormatting sqref="G40:I40">
    <cfRule type="cellIs" dxfId="395" priority="13" operator="notEqual">
      <formula>0</formula>
    </cfRule>
  </conditionalFormatting>
  <conditionalFormatting sqref="A14:I16">
    <cfRule type="containsBlanks" dxfId="394" priority="12">
      <formula>LEN(TRIM(A14))=0</formula>
    </cfRule>
  </conditionalFormatting>
  <conditionalFormatting sqref="B6:E6 A15:I15">
    <cfRule type="containsText" dxfId="393" priority="8" operator="containsText" text="upisati naziv osnovne škole">
      <formula>NOT(ISERROR(SEARCH("upisati naziv osnovne škole",A6)))</formula>
    </cfRule>
    <cfRule type="containsText" dxfId="392" priority="10" operator="containsText" text="upisati naziv škole">
      <formula>NOT(ISERROR(SEARCH("upisati naziv škole",A6)))</formula>
    </cfRule>
  </conditionalFormatting>
  <conditionalFormatting sqref="A15:I15 B6:E6">
    <cfRule type="containsText" dxfId="391" priority="9" operator="containsText" text="upisati naziv srednje škole">
      <formula>NOT(ISERROR(SEARCH("upisati naziv srednje škole",A6)))</formula>
    </cfRule>
  </conditionalFormatting>
  <conditionalFormatting sqref="G31">
    <cfRule type="containsText" dxfId="390" priority="6" operator="containsText" text="obavezan unos">
      <formula>NOT(ISERROR(SEARCH("obavezan unos",G31)))</formula>
    </cfRule>
  </conditionalFormatting>
  <conditionalFormatting sqref="B6:E6 C8:E9">
    <cfRule type="containsBlanks" dxfId="389" priority="5">
      <formula>LEN(TRIM(B6))=0</formula>
    </cfRule>
  </conditionalFormatting>
  <conditionalFormatting sqref="G48:G49">
    <cfRule type="containsBlanks" dxfId="388" priority="2">
      <formula>LEN(TRIM(G48))=0</formula>
    </cfRule>
  </conditionalFormatting>
  <conditionalFormatting sqref="G48:H49">
    <cfRule type="containsText" dxfId="387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30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1135612</v>
      </c>
      <c r="J8" s="543">
        <f>SUM(J9:L9)</f>
        <v>7435612</v>
      </c>
      <c r="K8" s="544"/>
      <c r="L8" s="349">
        <f>L9</f>
        <v>6300000</v>
      </c>
      <c r="M8" s="543">
        <f>SUM(M9:S9)</f>
        <v>4801000</v>
      </c>
      <c r="N8" s="543"/>
      <c r="O8" s="543"/>
      <c r="P8" s="543"/>
      <c r="Q8" s="543"/>
      <c r="R8" s="543"/>
      <c r="S8" s="544"/>
      <c r="T8" s="348"/>
      <c r="U8" s="542">
        <f>SUM(U9:W9)</f>
        <v>0</v>
      </c>
      <c r="V8" s="543">
        <f>SUM(V9:X9)</f>
        <v>0</v>
      </c>
      <c r="W8" s="544"/>
      <c r="X8" s="349">
        <f>X9</f>
        <v>0</v>
      </c>
      <c r="Y8" s="543">
        <f>SUM(Y9:AE9)</f>
        <v>865765</v>
      </c>
      <c r="Z8" s="543"/>
      <c r="AA8" s="543"/>
      <c r="AB8" s="543"/>
      <c r="AC8" s="543"/>
      <c r="AD8" s="543"/>
      <c r="AE8" s="544"/>
      <c r="AF8" s="381"/>
      <c r="AG8" s="542">
        <f>SUM(AG9:AI9)</f>
        <v>1135612</v>
      </c>
      <c r="AH8" s="543">
        <f>SUM(AH9:AJ9)</f>
        <v>7435612</v>
      </c>
      <c r="AI8" s="544"/>
      <c r="AJ8" s="349">
        <f>AJ9</f>
        <v>6300000</v>
      </c>
      <c r="AK8" s="543">
        <f>SUM(AK9:AQ9)</f>
        <v>5666765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12236612</v>
      </c>
      <c r="I9" s="352">
        <f>I13+I34+I41+I46</f>
        <v>0</v>
      </c>
      <c r="J9" s="353">
        <f t="shared" ref="J9:S9" si="0">J13+J34+J41+J46</f>
        <v>1078400</v>
      </c>
      <c r="K9" s="354">
        <f t="shared" si="0"/>
        <v>57212</v>
      </c>
      <c r="L9" s="355">
        <f t="shared" si="0"/>
        <v>6300000</v>
      </c>
      <c r="M9" s="356">
        <f t="shared" si="0"/>
        <v>240000</v>
      </c>
      <c r="N9" s="357">
        <f t="shared" si="0"/>
        <v>40000</v>
      </c>
      <c r="O9" s="357">
        <f t="shared" si="0"/>
        <v>3029000</v>
      </c>
      <c r="P9" s="357">
        <f t="shared" si="0"/>
        <v>1486000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865765</v>
      </c>
      <c r="U9" s="352">
        <f>U13+U34+U41+U46</f>
        <v>0</v>
      </c>
      <c r="V9" s="353">
        <f t="shared" ref="V9:AE9" si="1">V13+V34+V41+V46</f>
        <v>0</v>
      </c>
      <c r="W9" s="354">
        <f t="shared" si="1"/>
        <v>0</v>
      </c>
      <c r="X9" s="355">
        <f t="shared" si="1"/>
        <v>0</v>
      </c>
      <c r="Y9" s="356">
        <f t="shared" si="1"/>
        <v>291781.28000000003</v>
      </c>
      <c r="Z9" s="357">
        <f t="shared" si="1"/>
        <v>60000</v>
      </c>
      <c r="AA9" s="357">
        <f t="shared" si="1"/>
        <v>513983.72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13102377</v>
      </c>
      <c r="AG9" s="352">
        <f>AG13+AG34+AG41+AG46</f>
        <v>0</v>
      </c>
      <c r="AH9" s="353">
        <f t="shared" ref="AH9:AQ9" si="2">AH13+AH34+AH41+AH46</f>
        <v>1078400</v>
      </c>
      <c r="AI9" s="354">
        <f t="shared" si="2"/>
        <v>57212</v>
      </c>
      <c r="AJ9" s="355">
        <f t="shared" si="2"/>
        <v>6300000</v>
      </c>
      <c r="AK9" s="356">
        <f t="shared" si="2"/>
        <v>531781.28</v>
      </c>
      <c r="AL9" s="357">
        <f t="shared" si="2"/>
        <v>100000</v>
      </c>
      <c r="AM9" s="357">
        <f t="shared" si="2"/>
        <v>3542983.72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1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>Prihodi i rashodi nisu usklađeni s izvorima financiranja</v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17" t="s">
        <v>48</v>
      </c>
      <c r="E13" s="517"/>
      <c r="F13" s="517"/>
      <c r="G13" s="518"/>
      <c r="H13" s="237">
        <f t="shared" ref="H13:H38" si="3">SUM(I13:S13)</f>
        <v>12236612</v>
      </c>
      <c r="I13" s="315">
        <f>I14+I21+I24+I26+I29+I31</f>
        <v>0</v>
      </c>
      <c r="J13" s="263">
        <f t="shared" ref="J13:S13" si="4">J14+J21+J24+J26+J29+J31</f>
        <v>1078400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40000</v>
      </c>
      <c r="O13" s="241">
        <f t="shared" si="4"/>
        <v>3029000</v>
      </c>
      <c r="P13" s="241">
        <f t="shared" si="4"/>
        <v>1486000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>SUM(U13:AE13)</f>
        <v>558900</v>
      </c>
      <c r="U13" s="315">
        <f>U14+U21+U24+U26+U29+U31</f>
        <v>0</v>
      </c>
      <c r="V13" s="263">
        <f t="shared" ref="V13:AE13" si="5">V14+V21+V24+V26+V29+V31</f>
        <v>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60000</v>
      </c>
      <c r="AA13" s="241">
        <f t="shared" si="5"/>
        <v>498900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12795512</v>
      </c>
      <c r="AG13" s="315">
        <f>AG14+AG21+AG24+AG26+AG29+AG31</f>
        <v>0</v>
      </c>
      <c r="AH13" s="263">
        <f t="shared" ref="AH13" si="6">AH14+AH21+AH24+AH26+AH29+AH31</f>
        <v>1078400</v>
      </c>
      <c r="AI13" s="239">
        <f t="shared" ref="AI13" si="7">AI14+AI21+AI24+AI26+AI29+AI31</f>
        <v>57212</v>
      </c>
      <c r="AJ13" s="368">
        <f t="shared" ref="AJ13" si="8">AJ14+AJ21+AJ24+AJ26+AJ29+AJ31</f>
        <v>6300000</v>
      </c>
      <c r="AK13" s="240">
        <f t="shared" ref="AK13" si="9">AK14+AK21+AK24+AK26+AK29+AK31</f>
        <v>240000</v>
      </c>
      <c r="AL13" s="241">
        <f t="shared" ref="AL13" si="10">AL14+AL21+AL24+AL26+AL29+AL31</f>
        <v>100000</v>
      </c>
      <c r="AM13" s="241">
        <f t="shared" ref="AM13" si="11">AM14+AM21+AM24+AM26+AM29+AM31</f>
        <v>3527900</v>
      </c>
      <c r="AN13" s="241">
        <f t="shared" ref="AN13" si="12">AN14+AN21+AN24+AN26+AN29+AN31</f>
        <v>1486000</v>
      </c>
      <c r="AO13" s="241">
        <f t="shared" ref="AO13" si="13">AO14+AO21+AO24+AO26+AO29+AO31</f>
        <v>6000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10872212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57212</v>
      </c>
      <c r="L14" s="303">
        <f t="shared" si="16"/>
        <v>6300000</v>
      </c>
      <c r="M14" s="240">
        <f t="shared" si="16"/>
        <v>0</v>
      </c>
      <c r="N14" s="241">
        <f t="shared" si="16"/>
        <v>0</v>
      </c>
      <c r="O14" s="241">
        <f t="shared" si="16"/>
        <v>3029000</v>
      </c>
      <c r="P14" s="241">
        <f t="shared" si="16"/>
        <v>1486000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498900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498900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11371112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57212</v>
      </c>
      <c r="AJ14" s="303">
        <f>'Ad-2. UNOS prihoda'!AJ14</f>
        <v>6300000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3527900</v>
      </c>
      <c r="AN14" s="241">
        <f>'Ad-2. UNOS prihoda'!AN14</f>
        <v>1486000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9">
        <v>631</v>
      </c>
      <c r="B15" s="520"/>
      <c r="C15" s="520"/>
      <c r="D15" s="521" t="s">
        <v>50</v>
      </c>
      <c r="E15" s="521"/>
      <c r="F15" s="521"/>
      <c r="G15" s="52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9">
        <v>632</v>
      </c>
      <c r="B16" s="520"/>
      <c r="C16" s="520"/>
      <c r="D16" s="521" t="s">
        <v>51</v>
      </c>
      <c r="E16" s="521"/>
      <c r="F16" s="521"/>
      <c r="G16" s="52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9">
        <v>634</v>
      </c>
      <c r="B17" s="520"/>
      <c r="C17" s="520"/>
      <c r="D17" s="521" t="s">
        <v>109</v>
      </c>
      <c r="E17" s="521"/>
      <c r="F17" s="521"/>
      <c r="G17" s="527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9">
        <v>636</v>
      </c>
      <c r="B18" s="520"/>
      <c r="C18" s="520"/>
      <c r="D18" s="521" t="s">
        <v>62</v>
      </c>
      <c r="E18" s="521"/>
      <c r="F18" s="521"/>
      <c r="G18" s="527"/>
      <c r="H18" s="28">
        <f t="shared" si="3"/>
        <v>7786000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6300000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1486000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7786000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6300000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1486000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9">
        <v>638</v>
      </c>
      <c r="B19" s="520"/>
      <c r="C19" s="520"/>
      <c r="D19" s="521" t="s">
        <v>147</v>
      </c>
      <c r="E19" s="521"/>
      <c r="F19" s="521"/>
      <c r="G19" s="527"/>
      <c r="H19" s="28">
        <f t="shared" si="3"/>
        <v>3029000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3029000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498900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498900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3527900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3527900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9">
        <v>639</v>
      </c>
      <c r="B20" s="520"/>
      <c r="C20" s="520"/>
      <c r="D20" s="521" t="s">
        <v>183</v>
      </c>
      <c r="E20" s="521"/>
      <c r="F20" s="521"/>
      <c r="G20" s="527"/>
      <c r="H20" s="28">
        <f t="shared" si="3"/>
        <v>57212</v>
      </c>
      <c r="I20" s="29">
        <f>'Ad-2. UNOS prihoda'!I44</f>
        <v>0</v>
      </c>
      <c r="J20" s="92">
        <f>'Ad-2. UNOS prihoda'!J44</f>
        <v>0</v>
      </c>
      <c r="K20" s="31">
        <f>'Ad-2. UNOS prihoda'!K44</f>
        <v>57212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57212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57212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15">
        <v>64</v>
      </c>
      <c r="B21" s="516"/>
      <c r="C21" s="218"/>
      <c r="D21" s="517" t="s">
        <v>52</v>
      </c>
      <c r="E21" s="517"/>
      <c r="F21" s="517"/>
      <c r="G21" s="518"/>
      <c r="H21" s="237">
        <f t="shared" si="3"/>
        <v>5000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5000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5000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5000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9">
        <v>641</v>
      </c>
      <c r="B22" s="520"/>
      <c r="C22" s="520"/>
      <c r="D22" s="521" t="s">
        <v>53</v>
      </c>
      <c r="E22" s="521"/>
      <c r="F22" s="521"/>
      <c r="G22" s="527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5000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5000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9">
        <v>642</v>
      </c>
      <c r="B23" s="520"/>
      <c r="C23" s="520"/>
      <c r="D23" s="521" t="s">
        <v>63</v>
      </c>
      <c r="E23" s="521"/>
      <c r="F23" s="521"/>
      <c r="G23" s="52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15">
        <v>65</v>
      </c>
      <c r="B24" s="516"/>
      <c r="C24" s="218"/>
      <c r="D24" s="517" t="s">
        <v>54</v>
      </c>
      <c r="E24" s="517"/>
      <c r="F24" s="517"/>
      <c r="G24" s="518"/>
      <c r="H24" s="237">
        <f t="shared" si="3"/>
        <v>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60000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60000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100000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100000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9">
        <v>652</v>
      </c>
      <c r="B25" s="520"/>
      <c r="C25" s="520"/>
      <c r="D25" s="521" t="s">
        <v>55</v>
      </c>
      <c r="E25" s="521"/>
      <c r="F25" s="521"/>
      <c r="G25" s="527"/>
      <c r="H25" s="28">
        <f t="shared" si="3"/>
        <v>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60000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60000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100000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100000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15">
        <v>66</v>
      </c>
      <c r="B26" s="516"/>
      <c r="C26" s="218"/>
      <c r="D26" s="517" t="s">
        <v>56</v>
      </c>
      <c r="E26" s="517"/>
      <c r="F26" s="517"/>
      <c r="G26" s="518"/>
      <c r="H26" s="237">
        <f t="shared" si="3"/>
        <v>241000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235000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6000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241000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235000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6000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9">
        <v>661</v>
      </c>
      <c r="B27" s="520"/>
      <c r="C27" s="520"/>
      <c r="D27" s="521" t="s">
        <v>57</v>
      </c>
      <c r="E27" s="521"/>
      <c r="F27" s="521"/>
      <c r="G27" s="527"/>
      <c r="H27" s="28">
        <f t="shared" si="3"/>
        <v>235000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235000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235000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235000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9">
        <v>663</v>
      </c>
      <c r="B28" s="520"/>
      <c r="C28" s="520"/>
      <c r="D28" s="521" t="s">
        <v>58</v>
      </c>
      <c r="E28" s="521"/>
      <c r="F28" s="521"/>
      <c r="G28" s="527"/>
      <c r="H28" s="28">
        <f t="shared" si="3"/>
        <v>6000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6000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6000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6000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15">
        <v>67</v>
      </c>
      <c r="B29" s="516"/>
      <c r="C29" s="218"/>
      <c r="D29" s="517" t="s">
        <v>59</v>
      </c>
      <c r="E29" s="517"/>
      <c r="F29" s="517"/>
      <c r="G29" s="518"/>
      <c r="H29" s="237">
        <f t="shared" si="3"/>
        <v>1078400</v>
      </c>
      <c r="I29" s="315">
        <f>SUM(I30:I30)</f>
        <v>0</v>
      </c>
      <c r="J29" s="263">
        <f t="shared" ref="J29:S29" si="26">SUM(J30:J30)</f>
        <v>1078400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0</v>
      </c>
      <c r="U29" s="315">
        <f>'Ad-2. UNOS prihoda'!U81</f>
        <v>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1078400</v>
      </c>
      <c r="AG29" s="315">
        <f>'Ad-2. UNOS prihoda'!AG81</f>
        <v>0</v>
      </c>
      <c r="AH29" s="263">
        <f>'Ad-2. UNOS prihoda'!AH81</f>
        <v>1078400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9">
        <v>671</v>
      </c>
      <c r="B30" s="520"/>
      <c r="C30" s="520"/>
      <c r="D30" s="521" t="s">
        <v>60</v>
      </c>
      <c r="E30" s="521"/>
      <c r="F30" s="521"/>
      <c r="G30" s="527"/>
      <c r="H30" s="28">
        <f t="shared" si="3"/>
        <v>1078400</v>
      </c>
      <c r="I30" s="29">
        <f>'Ad-2. UNOS prihoda'!I82</f>
        <v>0</v>
      </c>
      <c r="J30" s="92">
        <f>'Ad-2. UNOS prihoda'!J82</f>
        <v>1078400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0</v>
      </c>
      <c r="U30" s="29">
        <f>'Ad-2. UNOS prihoda'!U82</f>
        <v>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1078400</v>
      </c>
      <c r="AG30" s="29">
        <f>'Ad-2. UNOS prihoda'!AG82</f>
        <v>0</v>
      </c>
      <c r="AH30" s="92">
        <f>'Ad-2. UNOS prihoda'!AH82</f>
        <v>1078400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15">
        <v>68</v>
      </c>
      <c r="B31" s="516"/>
      <c r="C31" s="218"/>
      <c r="D31" s="517" t="s">
        <v>150</v>
      </c>
      <c r="E31" s="517"/>
      <c r="F31" s="517"/>
      <c r="G31" s="51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9">
        <v>681</v>
      </c>
      <c r="B32" s="520"/>
      <c r="C32" s="520"/>
      <c r="D32" s="521" t="s">
        <v>231</v>
      </c>
      <c r="E32" s="521"/>
      <c r="F32" s="521"/>
      <c r="G32" s="52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9">
        <v>683</v>
      </c>
      <c r="B33" s="520"/>
      <c r="C33" s="520"/>
      <c r="D33" s="521" t="s">
        <v>151</v>
      </c>
      <c r="E33" s="521"/>
      <c r="F33" s="521"/>
      <c r="G33" s="52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17" t="s">
        <v>93</v>
      </c>
      <c r="E34" s="517"/>
      <c r="F34" s="517"/>
      <c r="G34" s="518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15">
        <v>72</v>
      </c>
      <c r="B35" s="516"/>
      <c r="C35" s="431"/>
      <c r="D35" s="517" t="s">
        <v>148</v>
      </c>
      <c r="E35" s="517"/>
      <c r="F35" s="517"/>
      <c r="G35" s="517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9">
        <v>721</v>
      </c>
      <c r="B36" s="522"/>
      <c r="C36" s="522"/>
      <c r="D36" s="521" t="s">
        <v>92</v>
      </c>
      <c r="E36" s="521"/>
      <c r="F36" s="521"/>
      <c r="G36" s="521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1" t="s">
        <v>235</v>
      </c>
      <c r="E37" s="521"/>
      <c r="F37" s="521"/>
      <c r="G37" s="52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9">
        <v>723</v>
      </c>
      <c r="B38" s="522"/>
      <c r="C38" s="522"/>
      <c r="D38" s="521" t="s">
        <v>149</v>
      </c>
      <c r="E38" s="521"/>
      <c r="F38" s="521"/>
      <c r="G38" s="52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3" t="s">
        <v>74</v>
      </c>
      <c r="B40" s="524"/>
      <c r="C40" s="524"/>
      <c r="D40" s="524"/>
      <c r="E40" s="524"/>
      <c r="F40" s="524"/>
      <c r="G40" s="52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25" t="s">
        <v>70</v>
      </c>
      <c r="E41" s="525"/>
      <c r="F41" s="525"/>
      <c r="G41" s="52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15">
        <v>84</v>
      </c>
      <c r="B42" s="516"/>
      <c r="C42" s="369"/>
      <c r="D42" s="517" t="s">
        <v>66</v>
      </c>
      <c r="E42" s="517"/>
      <c r="F42" s="517"/>
      <c r="G42" s="51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9">
        <v>844</v>
      </c>
      <c r="B43" s="520"/>
      <c r="C43" s="520"/>
      <c r="D43" s="521" t="s">
        <v>88</v>
      </c>
      <c r="E43" s="521"/>
      <c r="F43" s="521"/>
      <c r="G43" s="52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3" t="s">
        <v>110</v>
      </c>
      <c r="B45" s="524"/>
      <c r="C45" s="524"/>
      <c r="D45" s="524"/>
      <c r="E45" s="524"/>
      <c r="F45" s="524"/>
      <c r="G45" s="52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17" t="s">
        <v>110</v>
      </c>
      <c r="E46" s="517"/>
      <c r="F46" s="517"/>
      <c r="G46" s="518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306865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291781.28000000003</v>
      </c>
      <c r="Z46" s="241">
        <f t="shared" si="61"/>
        <v>0</v>
      </c>
      <c r="AA46" s="241">
        <f t="shared" si="61"/>
        <v>15083.72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306865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291781.28000000003</v>
      </c>
      <c r="AL46" s="241">
        <f t="shared" ref="AL46" si="66">AL47</f>
        <v>0</v>
      </c>
      <c r="AM46" s="241">
        <f t="shared" ref="AM46" si="67">AM47</f>
        <v>15083.72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15">
        <v>92</v>
      </c>
      <c r="B47" s="516"/>
      <c r="C47" s="369"/>
      <c r="D47" s="517" t="s">
        <v>111</v>
      </c>
      <c r="E47" s="517"/>
      <c r="F47" s="517"/>
      <c r="G47" s="518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306865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291781.28000000003</v>
      </c>
      <c r="Z47" s="241">
        <f>'Ad-2. UNOS prihoda'!Z111</f>
        <v>0</v>
      </c>
      <c r="AA47" s="241">
        <f>'Ad-2. UNOS prihoda'!AA111</f>
        <v>15083.72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306865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291781.28000000003</v>
      </c>
      <c r="AL47" s="241">
        <f>'Ad-2. UNOS prihoda'!AL111</f>
        <v>0</v>
      </c>
      <c r="AM47" s="241">
        <f>'Ad-2. UNOS prihoda'!AM111</f>
        <v>15083.72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9">
        <v>922</v>
      </c>
      <c r="B48" s="520"/>
      <c r="C48" s="520"/>
      <c r="D48" s="521" t="s">
        <v>112</v>
      </c>
      <c r="E48" s="521"/>
      <c r="F48" s="521"/>
      <c r="G48" s="52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306865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291781.28000000003</v>
      </c>
      <c r="Z48" s="30">
        <f>'Ad-2. UNOS prihoda'!Z112</f>
        <v>0</v>
      </c>
      <c r="AA48" s="30">
        <f>'Ad-2. UNOS prihoda'!AA112</f>
        <v>15083.72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306865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291781.28000000003</v>
      </c>
      <c r="AL48" s="30">
        <f>'Ad-2. UNOS prihoda'!AL112</f>
        <v>0</v>
      </c>
      <c r="AM48" s="30">
        <f>'Ad-2. UNOS prihoda'!AM112</f>
        <v>15083.72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86" priority="75">
      <formula>LEN(TRIM(A15))=0</formula>
    </cfRule>
  </conditionalFormatting>
  <conditionalFormatting sqref="I27:S27 I25:O25 Q25:S25">
    <cfRule type="containsBlanks" dxfId="385" priority="74">
      <formula>LEN(TRIM(I25))=0</formula>
    </cfRule>
  </conditionalFormatting>
  <conditionalFormatting sqref="I30:S30">
    <cfRule type="containsBlanks" dxfId="384" priority="64">
      <formula>LEN(TRIM(I30))=0</formula>
    </cfRule>
  </conditionalFormatting>
  <conditionalFormatting sqref="I28:S28">
    <cfRule type="containsBlanks" dxfId="383" priority="62">
      <formula>LEN(TRIM(I28))=0</formula>
    </cfRule>
  </conditionalFormatting>
  <conditionalFormatting sqref="I43:S43">
    <cfRule type="containsBlanks" dxfId="382" priority="47">
      <formula>LEN(TRIM(I43))=0</formula>
    </cfRule>
  </conditionalFormatting>
  <conditionalFormatting sqref="I35:S38">
    <cfRule type="containsBlanks" dxfId="381" priority="42">
      <formula>LEN(TRIM(I35))=0</formula>
    </cfRule>
  </conditionalFormatting>
  <conditionalFormatting sqref="M18">
    <cfRule type="containsBlanks" dxfId="380" priority="38">
      <formula>LEN(TRIM(M18))=0</formula>
    </cfRule>
  </conditionalFormatting>
  <conditionalFormatting sqref="P25">
    <cfRule type="containsBlanks" dxfId="379" priority="37">
      <formula>LEN(TRIM(P25))=0</formula>
    </cfRule>
  </conditionalFormatting>
  <conditionalFormatting sqref="I17:S17">
    <cfRule type="containsBlanks" dxfId="378" priority="36">
      <formula>LEN(TRIM(I17))=0</formula>
    </cfRule>
  </conditionalFormatting>
  <conditionalFormatting sqref="H10:V10">
    <cfRule type="cellIs" dxfId="377" priority="32" operator="notEqual">
      <formula>0</formula>
    </cfRule>
  </conditionalFormatting>
  <conditionalFormatting sqref="A8 H8 T8">
    <cfRule type="cellIs" dxfId="376" priority="14" operator="notEqual">
      <formula>0</formula>
    </cfRule>
  </conditionalFormatting>
  <conditionalFormatting sqref="H10:AQ10">
    <cfRule type="notContainsBlanks" dxfId="375" priority="12">
      <formula>LEN(TRIM(H10))&gt;0</formula>
    </cfRule>
  </conditionalFormatting>
  <conditionalFormatting sqref="I33:S33">
    <cfRule type="containsBlanks" dxfId="374" priority="11">
      <formula>LEN(TRIM(I33))=0</formula>
    </cfRule>
  </conditionalFormatting>
  <conditionalFormatting sqref="I32:S32">
    <cfRule type="containsBlanks" dxfId="373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Q47" activePane="bottomRight" state="frozen"/>
      <selection activeCell="A31" sqref="A31"/>
      <selection pane="topRight" activeCell="A31" sqref="A31"/>
      <selection pane="bottomLeft" activeCell="A31" sqref="A31"/>
      <selection pane="bottomRight" activeCell="Z28" sqref="Z28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1135612</v>
      </c>
      <c r="J8" s="543">
        <f>SUM(J9:L9)</f>
        <v>7435612</v>
      </c>
      <c r="K8" s="544"/>
      <c r="L8" s="349">
        <f>L9</f>
        <v>6300000</v>
      </c>
      <c r="M8" s="543">
        <f>SUM(M9:S9)</f>
        <v>4801000</v>
      </c>
      <c r="N8" s="543"/>
      <c r="O8" s="543"/>
      <c r="P8" s="543"/>
      <c r="Q8" s="543"/>
      <c r="R8" s="543"/>
      <c r="S8" s="544"/>
      <c r="T8" s="348"/>
      <c r="U8" s="542">
        <f>SUM(U9:W9)</f>
        <v>0</v>
      </c>
      <c r="V8" s="543">
        <f>SUM(V9:X9)</f>
        <v>0</v>
      </c>
      <c r="W8" s="544"/>
      <c r="X8" s="349">
        <f>X9</f>
        <v>0</v>
      </c>
      <c r="Y8" s="543">
        <f>SUM(Y9:AE9)</f>
        <v>865765</v>
      </c>
      <c r="Z8" s="543"/>
      <c r="AA8" s="543"/>
      <c r="AB8" s="543"/>
      <c r="AC8" s="543"/>
      <c r="AD8" s="543"/>
      <c r="AE8" s="544"/>
      <c r="AF8" s="162"/>
      <c r="AG8" s="542">
        <f>SUM(AG9:AI9)</f>
        <v>1135612</v>
      </c>
      <c r="AH8" s="543">
        <f>SUM(AH9:AJ9)</f>
        <v>7435612</v>
      </c>
      <c r="AI8" s="544"/>
      <c r="AJ8" s="349">
        <f>AJ9</f>
        <v>6300000</v>
      </c>
      <c r="AK8" s="543">
        <f>SUM(AK9:AQ9)</f>
        <v>5666765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12236612</v>
      </c>
      <c r="I9" s="352">
        <f t="shared" ref="I9:S9" si="0">I13+I91+I104+I110</f>
        <v>0</v>
      </c>
      <c r="J9" s="353">
        <f t="shared" si="0"/>
        <v>1078400</v>
      </c>
      <c r="K9" s="354">
        <f t="shared" si="0"/>
        <v>57212</v>
      </c>
      <c r="L9" s="355">
        <f t="shared" si="0"/>
        <v>6300000</v>
      </c>
      <c r="M9" s="356">
        <f t="shared" si="0"/>
        <v>240000</v>
      </c>
      <c r="N9" s="357">
        <f t="shared" si="0"/>
        <v>40000</v>
      </c>
      <c r="O9" s="357">
        <f t="shared" si="0"/>
        <v>3029000</v>
      </c>
      <c r="P9" s="357">
        <f t="shared" si="0"/>
        <v>1486000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865765</v>
      </c>
      <c r="U9" s="352">
        <f t="shared" ref="U9:AE9" si="1">U13+U91+U104+U110</f>
        <v>0</v>
      </c>
      <c r="V9" s="353">
        <f t="shared" si="1"/>
        <v>0</v>
      </c>
      <c r="W9" s="354">
        <f t="shared" si="1"/>
        <v>0</v>
      </c>
      <c r="X9" s="355">
        <f t="shared" si="1"/>
        <v>0</v>
      </c>
      <c r="Y9" s="356">
        <f t="shared" si="1"/>
        <v>291781.28000000003</v>
      </c>
      <c r="Z9" s="357">
        <f t="shared" si="1"/>
        <v>60000</v>
      </c>
      <c r="AA9" s="357">
        <f t="shared" si="1"/>
        <v>513983.72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13102377</v>
      </c>
      <c r="AG9" s="352">
        <f t="shared" ref="AG9:AQ9" si="2">AG13+AG91+AG104+AG110</f>
        <v>0</v>
      </c>
      <c r="AH9" s="353">
        <f t="shared" si="2"/>
        <v>1078400</v>
      </c>
      <c r="AI9" s="354">
        <f t="shared" si="2"/>
        <v>57212</v>
      </c>
      <c r="AJ9" s="355">
        <f t="shared" si="2"/>
        <v>6300000</v>
      </c>
      <c r="AK9" s="356">
        <f t="shared" si="2"/>
        <v>531781.28</v>
      </c>
      <c r="AL9" s="357">
        <f t="shared" si="2"/>
        <v>100000</v>
      </c>
      <c r="AM9" s="357">
        <f t="shared" si="2"/>
        <v>3542983.72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0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>Prihodi i rashodi nisu usklađeni s izvorima financiranja</v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17" t="s">
        <v>48</v>
      </c>
      <c r="E13" s="517"/>
      <c r="F13" s="517"/>
      <c r="G13" s="518"/>
      <c r="H13" s="237">
        <f t="shared" ref="H13:H74" si="3">SUM(I13:S13)</f>
        <v>12236612</v>
      </c>
      <c r="I13" s="315">
        <f t="shared" ref="I13:S13" si="4">I14+I49+I60+I67+I81+I86</f>
        <v>0</v>
      </c>
      <c r="J13" s="263">
        <f t="shared" si="4"/>
        <v>1078400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40000</v>
      </c>
      <c r="O13" s="241">
        <f t="shared" si="4"/>
        <v>3029000</v>
      </c>
      <c r="P13" s="241">
        <f t="shared" si="4"/>
        <v>1486000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558900</v>
      </c>
      <c r="U13" s="315">
        <f t="shared" ref="U13:AE13" si="6">U14+U49+U60+U67+U81+U86</f>
        <v>0</v>
      </c>
      <c r="V13" s="263">
        <f t="shared" si="6"/>
        <v>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60000</v>
      </c>
      <c r="AA13" s="241">
        <f t="shared" si="6"/>
        <v>498900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12795512</v>
      </c>
      <c r="AG13" s="315">
        <f t="shared" ref="AG13:AQ13" si="8">AG14+AG49+AG60+AG67+AG81+AG86</f>
        <v>0</v>
      </c>
      <c r="AH13" s="263">
        <f t="shared" si="8"/>
        <v>1078400</v>
      </c>
      <c r="AI13" s="239">
        <f t="shared" si="8"/>
        <v>57212</v>
      </c>
      <c r="AJ13" s="368">
        <f t="shared" si="8"/>
        <v>6300000</v>
      </c>
      <c r="AK13" s="240">
        <f t="shared" si="8"/>
        <v>240000</v>
      </c>
      <c r="AL13" s="241">
        <f t="shared" si="8"/>
        <v>100000</v>
      </c>
      <c r="AM13" s="241">
        <f t="shared" si="8"/>
        <v>3527900</v>
      </c>
      <c r="AN13" s="241">
        <f t="shared" si="8"/>
        <v>1486000</v>
      </c>
      <c r="AO13" s="241">
        <f t="shared" si="8"/>
        <v>6000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10872212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57212</v>
      </c>
      <c r="L14" s="303">
        <f t="shared" si="9"/>
        <v>6300000</v>
      </c>
      <c r="M14" s="240">
        <f t="shared" si="9"/>
        <v>0</v>
      </c>
      <c r="N14" s="241">
        <f t="shared" si="9"/>
        <v>0</v>
      </c>
      <c r="O14" s="241">
        <f t="shared" si="9"/>
        <v>3029000</v>
      </c>
      <c r="P14" s="241">
        <f t="shared" si="9"/>
        <v>1486000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498900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498900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11371112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57212</v>
      </c>
      <c r="AJ14" s="303">
        <f t="shared" si="11"/>
        <v>6300000</v>
      </c>
      <c r="AK14" s="240">
        <f t="shared" si="11"/>
        <v>0</v>
      </c>
      <c r="AL14" s="241">
        <f t="shared" si="11"/>
        <v>0</v>
      </c>
      <c r="AM14" s="241">
        <f t="shared" si="11"/>
        <v>3527900</v>
      </c>
      <c r="AN14" s="241">
        <f t="shared" si="11"/>
        <v>1486000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15">
        <v>631</v>
      </c>
      <c r="B15" s="516"/>
      <c r="C15" s="516"/>
      <c r="D15" s="517" t="s">
        <v>50</v>
      </c>
      <c r="E15" s="517"/>
      <c r="F15" s="517"/>
      <c r="G15" s="51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153</v>
      </c>
      <c r="D16" s="556" t="s">
        <v>154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155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15">
        <v>632</v>
      </c>
      <c r="B18" s="516"/>
      <c r="C18" s="516"/>
      <c r="D18" s="517" t="s">
        <v>51</v>
      </c>
      <c r="E18" s="517"/>
      <c r="F18" s="517"/>
      <c r="G18" s="51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156</v>
      </c>
      <c r="D19" s="556" t="s">
        <v>157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158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159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160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15">
        <v>634</v>
      </c>
      <c r="B23" s="516"/>
      <c r="C23" s="516"/>
      <c r="D23" s="517" t="s">
        <v>109</v>
      </c>
      <c r="E23" s="517"/>
      <c r="F23" s="517"/>
      <c r="G23" s="518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161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9" t="s">
        <v>162</v>
      </c>
      <c r="E25" s="559"/>
      <c r="F25" s="559"/>
      <c r="G25" s="56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163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164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165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166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15">
        <v>636</v>
      </c>
      <c r="B30" s="516"/>
      <c r="C30" s="516"/>
      <c r="D30" s="517" t="s">
        <v>62</v>
      </c>
      <c r="E30" s="517"/>
      <c r="F30" s="517"/>
      <c r="G30" s="518"/>
      <c r="H30" s="237">
        <f t="shared" si="3"/>
        <v>7786000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6300000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1486000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7786000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6300000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1486000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167</v>
      </c>
      <c r="E31" s="556"/>
      <c r="F31" s="556"/>
      <c r="G31" s="557"/>
      <c r="H31" s="385">
        <f t="shared" si="3"/>
        <v>7786000</v>
      </c>
      <c r="I31" s="55"/>
      <c r="J31" s="308"/>
      <c r="K31" s="424"/>
      <c r="L31" s="304">
        <v>6300000</v>
      </c>
      <c r="M31" s="289"/>
      <c r="N31" s="56"/>
      <c r="O31" s="56"/>
      <c r="P31" s="324">
        <v>1486000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7786000</v>
      </c>
      <c r="AG31" s="55"/>
      <c r="AH31" s="308"/>
      <c r="AI31" s="424"/>
      <c r="AJ31" s="423">
        <f>L31+X31</f>
        <v>6300000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168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169</v>
      </c>
      <c r="E33" s="556"/>
      <c r="F33" s="556"/>
      <c r="G33" s="55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170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15">
        <v>638</v>
      </c>
      <c r="B35" s="516"/>
      <c r="C35" s="516"/>
      <c r="D35" s="517" t="s">
        <v>147</v>
      </c>
      <c r="E35" s="517"/>
      <c r="F35" s="517"/>
      <c r="G35" s="518"/>
      <c r="H35" s="237">
        <f t="shared" si="3"/>
        <v>3029000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3029000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498900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498900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3527900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3527900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171</v>
      </c>
      <c r="E36" s="556"/>
      <c r="F36" s="556"/>
      <c r="G36" s="557"/>
      <c r="H36" s="385">
        <f t="shared" si="3"/>
        <v>3029000</v>
      </c>
      <c r="I36" s="55"/>
      <c r="J36" s="308"/>
      <c r="K36" s="324"/>
      <c r="L36" s="423"/>
      <c r="M36" s="324"/>
      <c r="N36" s="56"/>
      <c r="O36" s="324">
        <v>3029000</v>
      </c>
      <c r="P36" s="56"/>
      <c r="Q36" s="56"/>
      <c r="R36" s="56"/>
      <c r="S36" s="57"/>
      <c r="T36" s="385">
        <f t="shared" si="5"/>
        <v>498900</v>
      </c>
      <c r="U36" s="55"/>
      <c r="V36" s="308"/>
      <c r="W36" s="324"/>
      <c r="X36" s="423"/>
      <c r="Y36" s="324"/>
      <c r="Z36" s="56"/>
      <c r="AA36" s="324">
        <v>498900</v>
      </c>
      <c r="AB36" s="56"/>
      <c r="AC36" s="56"/>
      <c r="AD36" s="56"/>
      <c r="AE36" s="57"/>
      <c r="AF36" s="385">
        <f t="shared" si="7"/>
        <v>3527900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3527900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172</v>
      </c>
      <c r="E37" s="556"/>
      <c r="F37" s="556"/>
      <c r="G37" s="55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173</v>
      </c>
      <c r="D38" s="556" t="s">
        <v>174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175</v>
      </c>
      <c r="D39" s="556" t="s">
        <v>176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177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178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179</v>
      </c>
      <c r="D42" s="556" t="s">
        <v>180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181</v>
      </c>
      <c r="D43" s="556" t="s">
        <v>182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15">
        <v>639</v>
      </c>
      <c r="B44" s="516"/>
      <c r="C44" s="516"/>
      <c r="D44" s="517" t="s">
        <v>183</v>
      </c>
      <c r="E44" s="517"/>
      <c r="F44" s="517"/>
      <c r="G44" s="518"/>
      <c r="H44" s="237">
        <f t="shared" si="3"/>
        <v>57212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57212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57212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57212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184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185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186</v>
      </c>
      <c r="E47" s="556"/>
      <c r="F47" s="556"/>
      <c r="G47" s="557"/>
      <c r="H47" s="385">
        <f t="shared" si="3"/>
        <v>57212</v>
      </c>
      <c r="I47" s="55"/>
      <c r="J47" s="308"/>
      <c r="K47" s="424">
        <v>57212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57212</v>
      </c>
      <c r="AG47" s="55"/>
      <c r="AH47" s="308"/>
      <c r="AI47" s="424">
        <f>K47+W47</f>
        <v>57212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187</v>
      </c>
      <c r="E48" s="556"/>
      <c r="F48" s="556"/>
      <c r="G48" s="55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15">
        <v>64</v>
      </c>
      <c r="B49" s="516"/>
      <c r="C49" s="316"/>
      <c r="D49" s="517" t="s">
        <v>52</v>
      </c>
      <c r="E49" s="517"/>
      <c r="F49" s="517"/>
      <c r="G49" s="518"/>
      <c r="H49" s="237">
        <f t="shared" si="3"/>
        <v>5000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5000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5000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5000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15">
        <v>641</v>
      </c>
      <c r="B50" s="516"/>
      <c r="C50" s="516"/>
      <c r="D50" s="517" t="s">
        <v>53</v>
      </c>
      <c r="E50" s="517"/>
      <c r="F50" s="517"/>
      <c r="G50" s="518"/>
      <c r="H50" s="237">
        <f t="shared" si="3"/>
        <v>5000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5000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5000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5000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188</v>
      </c>
      <c r="D51" s="556" t="s">
        <v>189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190</v>
      </c>
      <c r="D52" s="556" t="s">
        <v>191</v>
      </c>
      <c r="E52" s="556"/>
      <c r="F52" s="556"/>
      <c r="G52" s="557"/>
      <c r="H52" s="385">
        <f t="shared" si="3"/>
        <v>5000</v>
      </c>
      <c r="I52" s="55"/>
      <c r="J52" s="308"/>
      <c r="K52" s="424"/>
      <c r="L52" s="423"/>
      <c r="M52" s="323">
        <v>5000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5000</v>
      </c>
      <c r="AG52" s="55"/>
      <c r="AH52" s="308"/>
      <c r="AI52" s="424"/>
      <c r="AJ52" s="423"/>
      <c r="AK52" s="289">
        <f t="shared" ref="AK52:AK56" si="40">M52+Y52</f>
        <v>5000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194</v>
      </c>
      <c r="D53" s="556" t="s">
        <v>195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192</v>
      </c>
      <c r="D54" s="556" t="s">
        <v>193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196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197</v>
      </c>
      <c r="D56" s="556" t="s">
        <v>198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15">
        <v>642</v>
      </c>
      <c r="B57" s="516"/>
      <c r="C57" s="516"/>
      <c r="D57" s="517" t="s">
        <v>63</v>
      </c>
      <c r="E57" s="517"/>
      <c r="F57" s="517"/>
      <c r="G57" s="51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199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200</v>
      </c>
      <c r="D59" s="556" t="s">
        <v>201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15">
        <v>65</v>
      </c>
      <c r="B60" s="516"/>
      <c r="C60" s="316"/>
      <c r="D60" s="517" t="s">
        <v>54</v>
      </c>
      <c r="E60" s="517"/>
      <c r="F60" s="517"/>
      <c r="G60" s="518"/>
      <c r="H60" s="237">
        <f t="shared" si="3"/>
        <v>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60000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60000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100000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100000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15">
        <v>652</v>
      </c>
      <c r="B61" s="516"/>
      <c r="C61" s="516"/>
      <c r="D61" s="517" t="s">
        <v>55</v>
      </c>
      <c r="E61" s="517"/>
      <c r="F61" s="517"/>
      <c r="G61" s="518"/>
      <c r="H61" s="237">
        <f t="shared" si="3"/>
        <v>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60000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60000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100000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100000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202</v>
      </c>
      <c r="E62" s="556"/>
      <c r="F62" s="556"/>
      <c r="G62" s="557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203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204</v>
      </c>
      <c r="D64" s="556" t="s">
        <v>205</v>
      </c>
      <c r="E64" s="556"/>
      <c r="F64" s="556"/>
      <c r="G64" s="557"/>
      <c r="H64" s="385">
        <f t="shared" si="3"/>
        <v>10000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10000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206</v>
      </c>
      <c r="E65" s="556"/>
      <c r="F65" s="556"/>
      <c r="G65" s="557"/>
      <c r="H65" s="385">
        <f t="shared" si="3"/>
        <v>10000</v>
      </c>
      <c r="I65" s="55"/>
      <c r="J65" s="308"/>
      <c r="K65" s="424"/>
      <c r="L65" s="423"/>
      <c r="M65" s="289"/>
      <c r="N65" s="324">
        <v>10000</v>
      </c>
      <c r="O65" s="56"/>
      <c r="P65" s="56"/>
      <c r="Q65" s="56"/>
      <c r="R65" s="56"/>
      <c r="S65" s="57"/>
      <c r="T65" s="385">
        <f t="shared" si="5"/>
        <v>60000</v>
      </c>
      <c r="U65" s="55"/>
      <c r="V65" s="308"/>
      <c r="W65" s="424"/>
      <c r="X65" s="423"/>
      <c r="Y65" s="289"/>
      <c r="Z65" s="324">
        <v>60000</v>
      </c>
      <c r="AA65" s="56"/>
      <c r="AB65" s="56"/>
      <c r="AC65" s="56"/>
      <c r="AD65" s="56"/>
      <c r="AE65" s="57"/>
      <c r="AF65" s="385">
        <f t="shared" si="7"/>
        <v>70000</v>
      </c>
      <c r="AG65" s="55"/>
      <c r="AH65" s="308"/>
      <c r="AI65" s="424"/>
      <c r="AJ65" s="423"/>
      <c r="AK65" s="289"/>
      <c r="AL65" s="56">
        <f>N65+Z65</f>
        <v>70000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207</v>
      </c>
      <c r="D66" s="556" t="s">
        <v>208</v>
      </c>
      <c r="E66" s="556"/>
      <c r="F66" s="556"/>
      <c r="G66" s="557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15">
        <v>66</v>
      </c>
      <c r="B67" s="516"/>
      <c r="C67" s="316"/>
      <c r="D67" s="517" t="s">
        <v>56</v>
      </c>
      <c r="E67" s="517"/>
      <c r="F67" s="517"/>
      <c r="G67" s="518"/>
      <c r="H67" s="237">
        <f t="shared" si="3"/>
        <v>241000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235000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6000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241000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235000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6000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15">
        <v>661</v>
      </c>
      <c r="B68" s="516"/>
      <c r="C68" s="516"/>
      <c r="D68" s="517" t="s">
        <v>57</v>
      </c>
      <c r="E68" s="517"/>
      <c r="F68" s="517"/>
      <c r="G68" s="518"/>
      <c r="H68" s="237">
        <f t="shared" si="3"/>
        <v>235000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235000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235000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235000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209</v>
      </c>
      <c r="E69" s="556"/>
      <c r="F69" s="556"/>
      <c r="G69" s="557"/>
      <c r="H69" s="385">
        <f t="shared" si="3"/>
        <v>160000</v>
      </c>
      <c r="I69" s="55"/>
      <c r="J69" s="308"/>
      <c r="K69" s="424"/>
      <c r="L69" s="423"/>
      <c r="M69" s="323">
        <v>160000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160000</v>
      </c>
      <c r="AG69" s="55"/>
      <c r="AH69" s="308"/>
      <c r="AI69" s="424"/>
      <c r="AJ69" s="423"/>
      <c r="AK69" s="289">
        <f>M69+Y69</f>
        <v>160000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210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211</v>
      </c>
      <c r="E71" s="556"/>
      <c r="F71" s="556"/>
      <c r="G71" s="557"/>
      <c r="H71" s="385">
        <f t="shared" si="3"/>
        <v>75000</v>
      </c>
      <c r="I71" s="55"/>
      <c r="J71" s="308"/>
      <c r="K71" s="424"/>
      <c r="L71" s="423"/>
      <c r="M71" s="323">
        <v>75000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75000</v>
      </c>
      <c r="AG71" s="55"/>
      <c r="AH71" s="308"/>
      <c r="AI71" s="424"/>
      <c r="AJ71" s="423"/>
      <c r="AK71" s="289">
        <f>M71+Y71</f>
        <v>75000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15">
        <v>663</v>
      </c>
      <c r="B72" s="516"/>
      <c r="C72" s="516"/>
      <c r="D72" s="517" t="s">
        <v>58</v>
      </c>
      <c r="E72" s="517"/>
      <c r="F72" s="517"/>
      <c r="G72" s="518"/>
      <c r="H72" s="237">
        <f t="shared" si="3"/>
        <v>6000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6000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6000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6000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212</v>
      </c>
      <c r="D73" s="556" t="s">
        <v>213</v>
      </c>
      <c r="E73" s="556"/>
      <c r="F73" s="556"/>
      <c r="G73" s="557"/>
      <c r="H73" s="385">
        <f t="shared" si="3"/>
        <v>6000</v>
      </c>
      <c r="I73" s="55"/>
      <c r="J73" s="308"/>
      <c r="K73" s="424"/>
      <c r="L73" s="423"/>
      <c r="M73" s="289"/>
      <c r="N73" s="56"/>
      <c r="O73" s="56"/>
      <c r="P73" s="56"/>
      <c r="Q73" s="324">
        <v>6000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6000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6000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214</v>
      </c>
      <c r="D74" s="556" t="s">
        <v>215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216</v>
      </c>
      <c r="D75" s="556" t="s">
        <v>217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218</v>
      </c>
      <c r="D76" s="556" t="s">
        <v>219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220</v>
      </c>
      <c r="D77" s="556" t="s">
        <v>221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222</v>
      </c>
      <c r="D78" s="556" t="s">
        <v>223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224</v>
      </c>
      <c r="D79" s="556" t="s">
        <v>225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226</v>
      </c>
      <c r="D80" s="556" t="s">
        <v>227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15">
        <v>67</v>
      </c>
      <c r="B81" s="516"/>
      <c r="C81" s="316"/>
      <c r="D81" s="517" t="s">
        <v>59</v>
      </c>
      <c r="E81" s="517"/>
      <c r="F81" s="517"/>
      <c r="G81" s="518"/>
      <c r="H81" s="237">
        <f t="shared" si="81"/>
        <v>1078400</v>
      </c>
      <c r="I81" s="315">
        <f>I82</f>
        <v>0</v>
      </c>
      <c r="J81" s="263">
        <f t="shared" ref="J81:S81" si="84">J82</f>
        <v>1078400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0</v>
      </c>
      <c r="U81" s="315">
        <f>U82</f>
        <v>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1078400</v>
      </c>
      <c r="AG81" s="315">
        <f>AG82</f>
        <v>0</v>
      </c>
      <c r="AH81" s="263">
        <f t="shared" ref="AH81:AQ81" si="86">AH82</f>
        <v>1078400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15">
        <v>671</v>
      </c>
      <c r="B82" s="516"/>
      <c r="C82" s="516"/>
      <c r="D82" s="517" t="s">
        <v>60</v>
      </c>
      <c r="E82" s="517"/>
      <c r="F82" s="517"/>
      <c r="G82" s="518"/>
      <c r="H82" s="237">
        <f t="shared" si="81"/>
        <v>1078400</v>
      </c>
      <c r="I82" s="315">
        <f>SUM(I83:I85)</f>
        <v>0</v>
      </c>
      <c r="J82" s="263">
        <f t="shared" ref="J82:S82" si="87">SUM(J83:J85)</f>
        <v>1078400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0</v>
      </c>
      <c r="U82" s="315">
        <f>SUM(U83:U85)</f>
        <v>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1078400</v>
      </c>
      <c r="AG82" s="315">
        <f>SUM(AG83:AG85)</f>
        <v>0</v>
      </c>
      <c r="AH82" s="263">
        <f t="shared" ref="AH82:AQ82" si="89">SUM(AH83:AH85)</f>
        <v>1078400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228</v>
      </c>
      <c r="E83" s="556"/>
      <c r="F83" s="556"/>
      <c r="G83" s="557"/>
      <c r="H83" s="385">
        <f t="shared" si="81"/>
        <v>1078400</v>
      </c>
      <c r="I83" s="320"/>
      <c r="J83" s="321">
        <v>1078400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1078400</v>
      </c>
      <c r="AG83" s="55">
        <f>I83+U83</f>
        <v>0</v>
      </c>
      <c r="AH83" s="308">
        <f>J83+V83</f>
        <v>1078400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229</v>
      </c>
      <c r="E84" s="556"/>
      <c r="F84" s="556"/>
      <c r="G84" s="55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230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15">
        <v>68</v>
      </c>
      <c r="B86" s="516"/>
      <c r="C86" s="316"/>
      <c r="D86" s="517" t="s">
        <v>150</v>
      </c>
      <c r="E86" s="517"/>
      <c r="F86" s="517"/>
      <c r="G86" s="51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15">
        <v>681</v>
      </c>
      <c r="B87" s="516"/>
      <c r="C87" s="516"/>
      <c r="D87" s="517" t="s">
        <v>231</v>
      </c>
      <c r="E87" s="517"/>
      <c r="F87" s="517"/>
      <c r="G87" s="51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232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15">
        <v>683</v>
      </c>
      <c r="B89" s="516"/>
      <c r="C89" s="516"/>
      <c r="D89" s="517" t="s">
        <v>151</v>
      </c>
      <c r="E89" s="517"/>
      <c r="F89" s="517"/>
      <c r="G89" s="51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151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17" t="s">
        <v>93</v>
      </c>
      <c r="E91" s="517"/>
      <c r="F91" s="517"/>
      <c r="G91" s="518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15">
        <v>72</v>
      </c>
      <c r="B92" s="516"/>
      <c r="C92" s="316"/>
      <c r="D92" s="517" t="s">
        <v>148</v>
      </c>
      <c r="E92" s="517"/>
      <c r="F92" s="517"/>
      <c r="G92" s="517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15">
        <v>721</v>
      </c>
      <c r="B93" s="558"/>
      <c r="C93" s="558"/>
      <c r="D93" s="517" t="s">
        <v>92</v>
      </c>
      <c r="E93" s="517"/>
      <c r="F93" s="517"/>
      <c r="G93" s="517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233</v>
      </c>
      <c r="D94" s="556" t="s">
        <v>234</v>
      </c>
      <c r="E94" s="556"/>
      <c r="F94" s="556"/>
      <c r="G94" s="55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15">
        <v>722</v>
      </c>
      <c r="B95" s="558"/>
      <c r="C95" s="558"/>
      <c r="D95" s="517" t="s">
        <v>235</v>
      </c>
      <c r="E95" s="517"/>
      <c r="F95" s="517"/>
      <c r="G95" s="51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236</v>
      </c>
      <c r="D96" s="556" t="s">
        <v>237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238</v>
      </c>
      <c r="D97" s="556" t="s">
        <v>239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240</v>
      </c>
      <c r="D98" s="556" t="s">
        <v>241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15">
        <v>723</v>
      </c>
      <c r="B99" s="558"/>
      <c r="C99" s="558"/>
      <c r="D99" s="517" t="s">
        <v>149</v>
      </c>
      <c r="E99" s="517"/>
      <c r="F99" s="517"/>
      <c r="G99" s="51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242</v>
      </c>
      <c r="D100" s="556" t="s">
        <v>243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244</v>
      </c>
      <c r="D101" s="556" t="s">
        <v>245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3" t="s">
        <v>74</v>
      </c>
      <c r="B103" s="524"/>
      <c r="C103" s="524"/>
      <c r="D103" s="524"/>
      <c r="E103" s="524"/>
      <c r="F103" s="524"/>
      <c r="G103" s="52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25" t="s">
        <v>70</v>
      </c>
      <c r="E104" s="525"/>
      <c r="F104" s="525"/>
      <c r="G104" s="52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15">
        <v>84</v>
      </c>
      <c r="B105" s="516"/>
      <c r="C105" s="369"/>
      <c r="D105" s="517" t="s">
        <v>66</v>
      </c>
      <c r="E105" s="517"/>
      <c r="F105" s="517"/>
      <c r="G105" s="51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15">
        <v>844</v>
      </c>
      <c r="B106" s="516"/>
      <c r="C106" s="516"/>
      <c r="D106" s="517" t="s">
        <v>88</v>
      </c>
      <c r="E106" s="517"/>
      <c r="F106" s="517"/>
      <c r="G106" s="51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246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3" t="s">
        <v>110</v>
      </c>
      <c r="B109" s="524"/>
      <c r="C109" s="524"/>
      <c r="D109" s="524"/>
      <c r="E109" s="524"/>
      <c r="F109" s="524"/>
      <c r="G109" s="52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17" t="s">
        <v>110</v>
      </c>
      <c r="E110" s="517"/>
      <c r="F110" s="517"/>
      <c r="G110" s="518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306865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291781.28000000003</v>
      </c>
      <c r="Z110" s="241">
        <f t="shared" si="126"/>
        <v>0</v>
      </c>
      <c r="AA110" s="241">
        <f t="shared" si="126"/>
        <v>15083.72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306865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291781.28000000003</v>
      </c>
      <c r="AL110" s="241">
        <f t="shared" si="128"/>
        <v>0</v>
      </c>
      <c r="AM110" s="241">
        <f t="shared" si="128"/>
        <v>15083.72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15">
        <v>92</v>
      </c>
      <c r="B111" s="516"/>
      <c r="C111" s="369"/>
      <c r="D111" s="517" t="s">
        <v>111</v>
      </c>
      <c r="E111" s="517"/>
      <c r="F111" s="517"/>
      <c r="G111" s="518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306865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291781.28000000003</v>
      </c>
      <c r="Z111" s="241">
        <f t="shared" si="126"/>
        <v>0</v>
      </c>
      <c r="AA111" s="241">
        <f t="shared" si="126"/>
        <v>15083.72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306865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291781.28000000003</v>
      </c>
      <c r="AL111" s="241">
        <f t="shared" si="128"/>
        <v>0</v>
      </c>
      <c r="AM111" s="241">
        <f t="shared" si="128"/>
        <v>15083.72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15">
        <v>922</v>
      </c>
      <c r="B112" s="516"/>
      <c r="C112" s="516"/>
      <c r="D112" s="517" t="s">
        <v>112</v>
      </c>
      <c r="E112" s="517"/>
      <c r="F112" s="517"/>
      <c r="G112" s="517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306865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291781.28000000003</v>
      </c>
      <c r="Z112" s="241">
        <f t="shared" si="130"/>
        <v>0</v>
      </c>
      <c r="AA112" s="241">
        <f t="shared" si="130"/>
        <v>15083.72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306865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291781.28000000003</v>
      </c>
      <c r="AL112" s="241">
        <f t="shared" si="131"/>
        <v>0</v>
      </c>
      <c r="AM112" s="241">
        <f t="shared" si="131"/>
        <v>15083.72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247</v>
      </c>
      <c r="D113" s="556" t="s">
        <v>248</v>
      </c>
      <c r="E113" s="556"/>
      <c r="F113" s="556"/>
      <c r="G113" s="55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306865</v>
      </c>
      <c r="U113" s="55"/>
      <c r="V113" s="308"/>
      <c r="W113" s="424"/>
      <c r="X113" s="423"/>
      <c r="Y113" s="323">
        <v>291781.28000000003</v>
      </c>
      <c r="Z113" s="324"/>
      <c r="AA113" s="324">
        <v>15083.72</v>
      </c>
      <c r="AB113" s="324"/>
      <c r="AC113" s="324"/>
      <c r="AD113" s="324"/>
      <c r="AE113" s="57"/>
      <c r="AF113" s="385">
        <f t="shared" si="127"/>
        <v>306865</v>
      </c>
      <c r="AG113" s="55"/>
      <c r="AH113" s="308"/>
      <c r="AI113" s="424"/>
      <c r="AJ113" s="423"/>
      <c r="AK113" s="289">
        <f t="shared" ref="AK113:AP113" si="132">M113+Y113</f>
        <v>291781.28000000003</v>
      </c>
      <c r="AL113" s="56">
        <f t="shared" si="132"/>
        <v>0</v>
      </c>
      <c r="AM113" s="56">
        <f t="shared" si="132"/>
        <v>15083.72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249</v>
      </c>
      <c r="D114" s="556" t="s">
        <v>250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251</v>
      </c>
      <c r="D115" s="556" t="s">
        <v>252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253</v>
      </c>
      <c r="D116" s="556" t="s">
        <v>254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255</v>
      </c>
      <c r="D117" s="556" t="s">
        <v>256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257</v>
      </c>
      <c r="D118" s="556" t="s">
        <v>258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72" priority="314">
      <formula>LEN(TRIM(A15))=0</formula>
    </cfRule>
  </conditionalFormatting>
  <conditionalFormatting sqref="I68:S68 I61:O61 Q61:S61 M69">
    <cfRule type="containsBlanks" dxfId="371" priority="313">
      <formula>LEN(TRIM(I61))=0</formula>
    </cfRule>
  </conditionalFormatting>
  <conditionalFormatting sqref="I82:S82">
    <cfRule type="containsBlanks" dxfId="370" priority="311">
      <formula>LEN(TRIM(I82))=0</formula>
    </cfRule>
  </conditionalFormatting>
  <conditionalFormatting sqref="I44:S44">
    <cfRule type="containsBlanks" dxfId="369" priority="270">
      <formula>LEN(TRIM(I44))=0</formula>
    </cfRule>
  </conditionalFormatting>
  <conditionalFormatting sqref="I72:S72">
    <cfRule type="containsBlanks" dxfId="368" priority="309">
      <formula>LEN(TRIM(I72))=0</formula>
    </cfRule>
  </conditionalFormatting>
  <conditionalFormatting sqref="O45:O46">
    <cfRule type="containsBlanks" dxfId="367" priority="267">
      <formula>LEN(TRIM(O45))=0</formula>
    </cfRule>
  </conditionalFormatting>
  <conditionalFormatting sqref="M90">
    <cfRule type="containsBlanks" dxfId="366" priority="224">
      <formula>LEN(TRIM(M90))=0</formula>
    </cfRule>
  </conditionalFormatting>
  <conditionalFormatting sqref="I106:S106">
    <cfRule type="containsBlanks" dxfId="365" priority="296">
      <formula>LEN(TRIM(I106))=0</formula>
    </cfRule>
  </conditionalFormatting>
  <conditionalFormatting sqref="R64">
    <cfRule type="containsBlanks" dxfId="364" priority="255">
      <formula>LEN(TRIM(R64))=0</formula>
    </cfRule>
  </conditionalFormatting>
  <conditionalFormatting sqref="I92:S93 I99:S99">
    <cfRule type="containsBlanks" dxfId="363" priority="293">
      <formula>LEN(TRIM(I92))=0</formula>
    </cfRule>
  </conditionalFormatting>
  <conditionalFormatting sqref="M70:M71">
    <cfRule type="containsBlanks" dxfId="362" priority="252">
      <formula>LEN(TRIM(M70))=0</formula>
    </cfRule>
  </conditionalFormatting>
  <conditionalFormatting sqref="R98">
    <cfRule type="containsBlanks" dxfId="361" priority="211">
      <formula>LEN(TRIM(R98))=0</formula>
    </cfRule>
  </conditionalFormatting>
  <conditionalFormatting sqref="M30">
    <cfRule type="containsBlanks" dxfId="360" priority="289">
      <formula>LEN(TRIM(M30))=0</formula>
    </cfRule>
  </conditionalFormatting>
  <conditionalFormatting sqref="P61">
    <cfRule type="containsBlanks" dxfId="359" priority="288">
      <formula>LEN(TRIM(P61))=0</formula>
    </cfRule>
  </conditionalFormatting>
  <conditionalFormatting sqref="I23:S23">
    <cfRule type="containsBlanks" dxfId="358" priority="287">
      <formula>LEN(TRIM(I23))=0</formula>
    </cfRule>
  </conditionalFormatting>
  <conditionalFormatting sqref="H10:S10">
    <cfRule type="cellIs" dxfId="357" priority="283" operator="notEqual">
      <formula>0</formula>
    </cfRule>
  </conditionalFormatting>
  <conditionalFormatting sqref="A8 H8 T8">
    <cfRule type="cellIs" dxfId="356" priority="282" operator="notEqual">
      <formula>0</formula>
    </cfRule>
  </conditionalFormatting>
  <conditionalFormatting sqref="H10:S10">
    <cfRule type="notContainsBlanks" dxfId="355" priority="281">
      <formula>LEN(TRIM(H10))&gt;0</formula>
    </cfRule>
  </conditionalFormatting>
  <conditionalFormatting sqref="I87:S87">
    <cfRule type="containsBlanks" dxfId="354" priority="280">
      <formula>LEN(TRIM(I87))=0</formula>
    </cfRule>
  </conditionalFormatting>
  <conditionalFormatting sqref="I83:J83">
    <cfRule type="containsBlanks" dxfId="353" priority="237">
      <formula>LEN(TRIM(I83))=0</formula>
    </cfRule>
  </conditionalFormatting>
  <conditionalFormatting sqref="I84:J84">
    <cfRule type="containsBlanks" dxfId="352" priority="234">
      <formula>LEN(TRIM(I84))=0</formula>
    </cfRule>
  </conditionalFormatting>
  <conditionalFormatting sqref="L31 P31:P34 L33">
    <cfRule type="containsBlanks" dxfId="351" priority="276">
      <formula>LEN(TRIM(L31))=0</formula>
    </cfRule>
  </conditionalFormatting>
  <conditionalFormatting sqref="I89:S89">
    <cfRule type="containsBlanks" dxfId="350" priority="231">
      <formula>LEN(TRIM(I89))=0</formula>
    </cfRule>
  </conditionalFormatting>
  <conditionalFormatting sqref="O36:O43">
    <cfRule type="containsBlanks" dxfId="349" priority="273">
      <formula>LEN(TRIM(O36))=0</formula>
    </cfRule>
  </conditionalFormatting>
  <conditionalFormatting sqref="M51:M53">
    <cfRule type="containsBlanks" dxfId="348" priority="264">
      <formula>LEN(TRIM(M51))=0</formula>
    </cfRule>
  </conditionalFormatting>
  <conditionalFormatting sqref="Q73:Q74 Q79:Q80">
    <cfRule type="containsBlanks" dxfId="347" priority="249">
      <formula>LEN(TRIM(Q73))=0</formula>
    </cfRule>
  </conditionalFormatting>
  <conditionalFormatting sqref="Q75:Q77">
    <cfRule type="containsBlanks" dxfId="346" priority="246">
      <formula>LEN(TRIM(Q75))=0</formula>
    </cfRule>
  </conditionalFormatting>
  <conditionalFormatting sqref="Q78">
    <cfRule type="containsBlanks" dxfId="345" priority="243">
      <formula>LEN(TRIM(Q78))=0</formula>
    </cfRule>
  </conditionalFormatting>
  <conditionalFormatting sqref="I85:J85">
    <cfRule type="containsBlanks" dxfId="344" priority="240">
      <formula>LEN(TRIM(I85))=0</formula>
    </cfRule>
  </conditionalFormatting>
  <conditionalFormatting sqref="R94">
    <cfRule type="containsBlanks" dxfId="343" priority="221">
      <formula>LEN(TRIM(R94))=0</formula>
    </cfRule>
  </conditionalFormatting>
  <conditionalFormatting sqref="I95:S95">
    <cfRule type="containsBlanks" dxfId="342" priority="218">
      <formula>LEN(TRIM(I95))=0</formula>
    </cfRule>
  </conditionalFormatting>
  <conditionalFormatting sqref="R96:R97">
    <cfRule type="containsBlanks" dxfId="341" priority="214">
      <formula>LEN(TRIM(R96))=0</formula>
    </cfRule>
  </conditionalFormatting>
  <conditionalFormatting sqref="R100">
    <cfRule type="containsBlanks" dxfId="340" priority="208">
      <formula>LEN(TRIM(R100))=0</formula>
    </cfRule>
  </conditionalFormatting>
  <conditionalFormatting sqref="R101">
    <cfRule type="containsBlanks" dxfId="339" priority="205">
      <formula>LEN(TRIM(R101))=0</formula>
    </cfRule>
  </conditionalFormatting>
  <conditionalFormatting sqref="S107">
    <cfRule type="containsBlanks" dxfId="338" priority="202">
      <formula>LEN(TRIM(S107))=0</formula>
    </cfRule>
  </conditionalFormatting>
  <conditionalFormatting sqref="M113:Q114">
    <cfRule type="containsBlanks" dxfId="337" priority="199">
      <formula>LEN(TRIM(M113))=0</formula>
    </cfRule>
  </conditionalFormatting>
  <conditionalFormatting sqref="M115:Q118">
    <cfRule type="containsBlanks" dxfId="336" priority="196">
      <formula>LEN(TRIM(M115))=0</formula>
    </cfRule>
  </conditionalFormatting>
  <conditionalFormatting sqref="M118:Q118">
    <cfRule type="containsBlanks" dxfId="335" priority="193">
      <formula>LEN(TRIM(M118))=0</formula>
    </cfRule>
  </conditionalFormatting>
  <conditionalFormatting sqref="T10:AE10">
    <cfRule type="cellIs" dxfId="334" priority="181" operator="notEqual">
      <formula>0</formula>
    </cfRule>
  </conditionalFormatting>
  <conditionalFormatting sqref="T10:AE10">
    <cfRule type="notContainsBlanks" dxfId="333" priority="180">
      <formula>LEN(TRIM(T10))&gt;0</formula>
    </cfRule>
  </conditionalFormatting>
  <conditionalFormatting sqref="AF10:AQ10">
    <cfRule type="cellIs" dxfId="332" priority="141" operator="notEqual">
      <formula>0</formula>
    </cfRule>
  </conditionalFormatting>
  <conditionalFormatting sqref="AF10:AQ10">
    <cfRule type="notContainsBlanks" dxfId="331" priority="140">
      <formula>LEN(TRIM(AF10))&gt;0</formula>
    </cfRule>
  </conditionalFormatting>
  <conditionalFormatting sqref="P24:P29">
    <cfRule type="containsBlanks" dxfId="330" priority="105">
      <formula>LEN(TRIM(P24))=0</formula>
    </cfRule>
  </conditionalFormatting>
  <conditionalFormatting sqref="N88">
    <cfRule type="containsBlanks" dxfId="329" priority="97">
      <formula>LEN(TRIM(N88))=0</formula>
    </cfRule>
  </conditionalFormatting>
  <conditionalFormatting sqref="R113:R114">
    <cfRule type="containsBlanks" dxfId="328" priority="96">
      <formula>LEN(TRIM(R113))=0</formula>
    </cfRule>
  </conditionalFormatting>
  <conditionalFormatting sqref="R115:R118">
    <cfRule type="containsBlanks" dxfId="327" priority="95">
      <formula>LEN(TRIM(R115))=0</formula>
    </cfRule>
  </conditionalFormatting>
  <conditionalFormatting sqref="R118">
    <cfRule type="containsBlanks" dxfId="326" priority="94">
      <formula>LEN(TRIM(R118))=0</formula>
    </cfRule>
  </conditionalFormatting>
  <conditionalFormatting sqref="M36:M43">
    <cfRule type="containsBlanks" dxfId="325" priority="93">
      <formula>LEN(TRIM(M36))=0</formula>
    </cfRule>
  </conditionalFormatting>
  <conditionalFormatting sqref="P19:P22">
    <cfRule type="containsBlanks" dxfId="324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23" priority="91">
      <formula>LEN(TRIM(T15))=0</formula>
    </cfRule>
  </conditionalFormatting>
  <conditionalFormatting sqref="U68:AE68 U61:AA61 AC61:AE61 Y69">
    <cfRule type="containsBlanks" dxfId="322" priority="90">
      <formula>LEN(TRIM(U61))=0</formula>
    </cfRule>
  </conditionalFormatting>
  <conditionalFormatting sqref="U82:AE82">
    <cfRule type="containsBlanks" dxfId="321" priority="89">
      <formula>LEN(TRIM(U82))=0</formula>
    </cfRule>
  </conditionalFormatting>
  <conditionalFormatting sqref="U44:AE44">
    <cfRule type="containsBlanks" dxfId="320" priority="79">
      <formula>LEN(TRIM(U44))=0</formula>
    </cfRule>
  </conditionalFormatting>
  <conditionalFormatting sqref="U72:AE72">
    <cfRule type="containsBlanks" dxfId="319" priority="88">
      <formula>LEN(TRIM(U72))=0</formula>
    </cfRule>
  </conditionalFormatting>
  <conditionalFormatting sqref="AA45:AA46">
    <cfRule type="containsBlanks" dxfId="318" priority="78">
      <formula>LEN(TRIM(AA45))=0</formula>
    </cfRule>
  </conditionalFormatting>
  <conditionalFormatting sqref="Y90">
    <cfRule type="containsBlanks" dxfId="317" priority="67">
      <formula>LEN(TRIM(Y90))=0</formula>
    </cfRule>
  </conditionalFormatting>
  <conditionalFormatting sqref="U106:AE106">
    <cfRule type="containsBlanks" dxfId="316" priority="87">
      <formula>LEN(TRIM(U106))=0</formula>
    </cfRule>
  </conditionalFormatting>
  <conditionalFormatting sqref="AD64">
    <cfRule type="containsBlanks" dxfId="315" priority="76">
      <formula>LEN(TRIM(AD64))=0</formula>
    </cfRule>
  </conditionalFormatting>
  <conditionalFormatting sqref="U92:AE93 U99:AE99">
    <cfRule type="containsBlanks" dxfId="314" priority="86">
      <formula>LEN(TRIM(U92))=0</formula>
    </cfRule>
  </conditionalFormatting>
  <conditionalFormatting sqref="Y70:Y71">
    <cfRule type="containsBlanks" dxfId="313" priority="75">
      <formula>LEN(TRIM(Y70))=0</formula>
    </cfRule>
  </conditionalFormatting>
  <conditionalFormatting sqref="AD98">
    <cfRule type="containsBlanks" dxfId="312" priority="63">
      <formula>LEN(TRIM(AD98))=0</formula>
    </cfRule>
  </conditionalFormatting>
  <conditionalFormatting sqref="Y30">
    <cfRule type="containsBlanks" dxfId="311" priority="85">
      <formula>LEN(TRIM(Y30))=0</formula>
    </cfRule>
  </conditionalFormatting>
  <conditionalFormatting sqref="AB61">
    <cfRule type="containsBlanks" dxfId="310" priority="84">
      <formula>LEN(TRIM(AB61))=0</formula>
    </cfRule>
  </conditionalFormatting>
  <conditionalFormatting sqref="U23:AE23">
    <cfRule type="containsBlanks" dxfId="309" priority="83">
      <formula>LEN(TRIM(U23))=0</formula>
    </cfRule>
  </conditionalFormatting>
  <conditionalFormatting sqref="U87:AE87">
    <cfRule type="containsBlanks" dxfId="308" priority="82">
      <formula>LEN(TRIM(U87))=0</formula>
    </cfRule>
  </conditionalFormatting>
  <conditionalFormatting sqref="U83:V83">
    <cfRule type="containsBlanks" dxfId="307" priority="70">
      <formula>LEN(TRIM(U83))=0</formula>
    </cfRule>
  </conditionalFormatting>
  <conditionalFormatting sqref="U84:V84">
    <cfRule type="containsBlanks" dxfId="306" priority="69">
      <formula>LEN(TRIM(U84))=0</formula>
    </cfRule>
  </conditionalFormatting>
  <conditionalFormatting sqref="X31 AB31:AB34 X33">
    <cfRule type="containsBlanks" dxfId="305" priority="81">
      <formula>LEN(TRIM(X31))=0</formula>
    </cfRule>
  </conditionalFormatting>
  <conditionalFormatting sqref="U89:AE89">
    <cfRule type="containsBlanks" dxfId="304" priority="68">
      <formula>LEN(TRIM(U89))=0</formula>
    </cfRule>
  </conditionalFormatting>
  <conditionalFormatting sqref="AA36:AA43">
    <cfRule type="containsBlanks" dxfId="303" priority="80">
      <formula>LEN(TRIM(AA36))=0</formula>
    </cfRule>
  </conditionalFormatting>
  <conditionalFormatting sqref="Y51:Y53">
    <cfRule type="containsBlanks" dxfId="302" priority="77">
      <formula>LEN(TRIM(Y51))=0</formula>
    </cfRule>
  </conditionalFormatting>
  <conditionalFormatting sqref="AC73:AC74 AC79:AC80">
    <cfRule type="containsBlanks" dxfId="301" priority="74">
      <formula>LEN(TRIM(AC73))=0</formula>
    </cfRule>
  </conditionalFormatting>
  <conditionalFormatting sqref="AC75:AC77">
    <cfRule type="containsBlanks" dxfId="300" priority="73">
      <formula>LEN(TRIM(AC75))=0</formula>
    </cfRule>
  </conditionalFormatting>
  <conditionalFormatting sqref="AC78">
    <cfRule type="containsBlanks" dxfId="299" priority="72">
      <formula>LEN(TRIM(AC78))=0</formula>
    </cfRule>
  </conditionalFormatting>
  <conditionalFormatting sqref="U85:V85">
    <cfRule type="containsBlanks" dxfId="298" priority="71">
      <formula>LEN(TRIM(U85))=0</formula>
    </cfRule>
  </conditionalFormatting>
  <conditionalFormatting sqref="AD94">
    <cfRule type="containsBlanks" dxfId="297" priority="66">
      <formula>LEN(TRIM(AD94))=0</formula>
    </cfRule>
  </conditionalFormatting>
  <conditionalFormatting sqref="U95:AE95">
    <cfRule type="containsBlanks" dxfId="296" priority="65">
      <formula>LEN(TRIM(U95))=0</formula>
    </cfRule>
  </conditionalFormatting>
  <conditionalFormatting sqref="AD96:AD97">
    <cfRule type="containsBlanks" dxfId="295" priority="64">
      <formula>LEN(TRIM(AD96))=0</formula>
    </cfRule>
  </conditionalFormatting>
  <conditionalFormatting sqref="AD100">
    <cfRule type="containsBlanks" dxfId="294" priority="62">
      <formula>LEN(TRIM(AD100))=0</formula>
    </cfRule>
  </conditionalFormatting>
  <conditionalFormatting sqref="AD101">
    <cfRule type="containsBlanks" dxfId="293" priority="61">
      <formula>LEN(TRIM(AD101))=0</formula>
    </cfRule>
  </conditionalFormatting>
  <conditionalFormatting sqref="AE107">
    <cfRule type="containsBlanks" dxfId="292" priority="60">
      <formula>LEN(TRIM(AE107))=0</formula>
    </cfRule>
  </conditionalFormatting>
  <conditionalFormatting sqref="Y113:AC114">
    <cfRule type="containsBlanks" dxfId="291" priority="59">
      <formula>LEN(TRIM(Y113))=0</formula>
    </cfRule>
  </conditionalFormatting>
  <conditionalFormatting sqref="Y115:AC118">
    <cfRule type="containsBlanks" dxfId="290" priority="58">
      <formula>LEN(TRIM(Y115))=0</formula>
    </cfRule>
  </conditionalFormatting>
  <conditionalFormatting sqref="Y118:AC118">
    <cfRule type="containsBlanks" dxfId="289" priority="57">
      <formula>LEN(TRIM(Y118))=0</formula>
    </cfRule>
  </conditionalFormatting>
  <conditionalFormatting sqref="AB24:AB29">
    <cfRule type="containsBlanks" dxfId="288" priority="56">
      <formula>LEN(TRIM(AB24))=0</formula>
    </cfRule>
  </conditionalFormatting>
  <conditionalFormatting sqref="Z88">
    <cfRule type="containsBlanks" dxfId="287" priority="55">
      <formula>LEN(TRIM(Z88))=0</formula>
    </cfRule>
  </conditionalFormatting>
  <conditionalFormatting sqref="AD113:AD114">
    <cfRule type="containsBlanks" dxfId="286" priority="54">
      <formula>LEN(TRIM(AD113))=0</formula>
    </cfRule>
  </conditionalFormatting>
  <conditionalFormatting sqref="AD115:AD118">
    <cfRule type="containsBlanks" dxfId="285" priority="53">
      <formula>LEN(TRIM(AD115))=0</formula>
    </cfRule>
  </conditionalFormatting>
  <conditionalFormatting sqref="AD118">
    <cfRule type="containsBlanks" dxfId="284" priority="52">
      <formula>LEN(TRIM(AD118))=0</formula>
    </cfRule>
  </conditionalFormatting>
  <conditionalFormatting sqref="Y36:Y43">
    <cfRule type="containsBlanks" dxfId="283" priority="51">
      <formula>LEN(TRIM(Y36))=0</formula>
    </cfRule>
  </conditionalFormatting>
  <conditionalFormatting sqref="AB19:AB22">
    <cfRule type="containsBlanks" dxfId="282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81" priority="49">
      <formula>LEN(TRIM(AF15))=0</formula>
    </cfRule>
  </conditionalFormatting>
  <conditionalFormatting sqref="AG68:AQ68 AG61:AM61 AO61:AQ61 AK69">
    <cfRule type="containsBlanks" dxfId="280" priority="48">
      <formula>LEN(TRIM(AG61))=0</formula>
    </cfRule>
  </conditionalFormatting>
  <conditionalFormatting sqref="AG82:AQ82">
    <cfRule type="containsBlanks" dxfId="279" priority="47">
      <formula>LEN(TRIM(AG82))=0</formula>
    </cfRule>
  </conditionalFormatting>
  <conditionalFormatting sqref="AG44:AQ44">
    <cfRule type="containsBlanks" dxfId="278" priority="37">
      <formula>LEN(TRIM(AG44))=0</formula>
    </cfRule>
  </conditionalFormatting>
  <conditionalFormatting sqref="AG72:AQ72">
    <cfRule type="containsBlanks" dxfId="277" priority="46">
      <formula>LEN(TRIM(AG72))=0</formula>
    </cfRule>
  </conditionalFormatting>
  <conditionalFormatting sqref="AM45:AM46">
    <cfRule type="containsBlanks" dxfId="276" priority="36">
      <formula>LEN(TRIM(AM45))=0</formula>
    </cfRule>
  </conditionalFormatting>
  <conditionalFormatting sqref="AK90">
    <cfRule type="containsBlanks" dxfId="275" priority="25">
      <formula>LEN(TRIM(AK90))=0</formula>
    </cfRule>
  </conditionalFormatting>
  <conditionalFormatting sqref="AG106:AQ106">
    <cfRule type="containsBlanks" dxfId="274" priority="45">
      <formula>LEN(TRIM(AG106))=0</formula>
    </cfRule>
  </conditionalFormatting>
  <conditionalFormatting sqref="AP64">
    <cfRule type="containsBlanks" dxfId="273" priority="34">
      <formula>LEN(TRIM(AP64))=0</formula>
    </cfRule>
  </conditionalFormatting>
  <conditionalFormatting sqref="AG92:AQ93 AG99:AQ99">
    <cfRule type="containsBlanks" dxfId="272" priority="44">
      <formula>LEN(TRIM(AG92))=0</formula>
    </cfRule>
  </conditionalFormatting>
  <conditionalFormatting sqref="AK70:AK71">
    <cfRule type="containsBlanks" dxfId="271" priority="33">
      <formula>LEN(TRIM(AK70))=0</formula>
    </cfRule>
  </conditionalFormatting>
  <conditionalFormatting sqref="AP98">
    <cfRule type="containsBlanks" dxfId="270" priority="21">
      <formula>LEN(TRIM(AP98))=0</formula>
    </cfRule>
  </conditionalFormatting>
  <conditionalFormatting sqref="AK30">
    <cfRule type="containsBlanks" dxfId="269" priority="43">
      <formula>LEN(TRIM(AK30))=0</formula>
    </cfRule>
  </conditionalFormatting>
  <conditionalFormatting sqref="AN61">
    <cfRule type="containsBlanks" dxfId="268" priority="42">
      <formula>LEN(TRIM(AN61))=0</formula>
    </cfRule>
  </conditionalFormatting>
  <conditionalFormatting sqref="AG23:AQ23">
    <cfRule type="containsBlanks" dxfId="267" priority="41">
      <formula>LEN(TRIM(AG23))=0</formula>
    </cfRule>
  </conditionalFormatting>
  <conditionalFormatting sqref="AG87:AQ87">
    <cfRule type="containsBlanks" dxfId="266" priority="40">
      <formula>LEN(TRIM(AG87))=0</formula>
    </cfRule>
  </conditionalFormatting>
  <conditionalFormatting sqref="AG83:AH83">
    <cfRule type="containsBlanks" dxfId="265" priority="28">
      <formula>LEN(TRIM(AG83))=0</formula>
    </cfRule>
  </conditionalFormatting>
  <conditionalFormatting sqref="AG84:AH84">
    <cfRule type="containsBlanks" dxfId="264" priority="27">
      <formula>LEN(TRIM(AG84))=0</formula>
    </cfRule>
  </conditionalFormatting>
  <conditionalFormatting sqref="AJ31 AN31:AN34 AJ33">
    <cfRule type="containsBlanks" dxfId="263" priority="39">
      <formula>LEN(TRIM(AJ31))=0</formula>
    </cfRule>
  </conditionalFormatting>
  <conditionalFormatting sqref="AG89:AQ89">
    <cfRule type="containsBlanks" dxfId="262" priority="26">
      <formula>LEN(TRIM(AG89))=0</formula>
    </cfRule>
  </conditionalFormatting>
  <conditionalFormatting sqref="AM36:AM43">
    <cfRule type="containsBlanks" dxfId="261" priority="38">
      <formula>LEN(TRIM(AM36))=0</formula>
    </cfRule>
  </conditionalFormatting>
  <conditionalFormatting sqref="AK51:AK53">
    <cfRule type="containsBlanks" dxfId="260" priority="35">
      <formula>LEN(TRIM(AK51))=0</formula>
    </cfRule>
  </conditionalFormatting>
  <conditionalFormatting sqref="AO73:AO74 AO79:AO80">
    <cfRule type="containsBlanks" dxfId="259" priority="32">
      <formula>LEN(TRIM(AO73))=0</formula>
    </cfRule>
  </conditionalFormatting>
  <conditionalFormatting sqref="AO75:AO77">
    <cfRule type="containsBlanks" dxfId="258" priority="31">
      <formula>LEN(TRIM(AO75))=0</formula>
    </cfRule>
  </conditionalFormatting>
  <conditionalFormatting sqref="AO78">
    <cfRule type="containsBlanks" dxfId="257" priority="30">
      <formula>LEN(TRIM(AO78))=0</formula>
    </cfRule>
  </conditionalFormatting>
  <conditionalFormatting sqref="AG85:AH85">
    <cfRule type="containsBlanks" dxfId="256" priority="29">
      <formula>LEN(TRIM(AG85))=0</formula>
    </cfRule>
  </conditionalFormatting>
  <conditionalFormatting sqref="AP94">
    <cfRule type="containsBlanks" dxfId="255" priority="24">
      <formula>LEN(TRIM(AP94))=0</formula>
    </cfRule>
  </conditionalFormatting>
  <conditionalFormatting sqref="AG95:AQ95">
    <cfRule type="containsBlanks" dxfId="254" priority="23">
      <formula>LEN(TRIM(AG95))=0</formula>
    </cfRule>
  </conditionalFormatting>
  <conditionalFormatting sqref="AP96:AP97">
    <cfRule type="containsBlanks" dxfId="253" priority="22">
      <formula>LEN(TRIM(AP96))=0</formula>
    </cfRule>
  </conditionalFormatting>
  <conditionalFormatting sqref="AP100">
    <cfRule type="containsBlanks" dxfId="252" priority="20">
      <formula>LEN(TRIM(AP100))=0</formula>
    </cfRule>
  </conditionalFormatting>
  <conditionalFormatting sqref="AP101">
    <cfRule type="containsBlanks" dxfId="251" priority="19">
      <formula>LEN(TRIM(AP101))=0</formula>
    </cfRule>
  </conditionalFormatting>
  <conditionalFormatting sqref="AQ107">
    <cfRule type="containsBlanks" dxfId="250" priority="18">
      <formula>LEN(TRIM(AQ107))=0</formula>
    </cfRule>
  </conditionalFormatting>
  <conditionalFormatting sqref="AK113:AO114">
    <cfRule type="containsBlanks" dxfId="249" priority="17">
      <formula>LEN(TRIM(AK113))=0</formula>
    </cfRule>
  </conditionalFormatting>
  <conditionalFormatting sqref="AK115:AO118">
    <cfRule type="containsBlanks" dxfId="248" priority="16">
      <formula>LEN(TRIM(AK115))=0</formula>
    </cfRule>
  </conditionalFormatting>
  <conditionalFormatting sqref="AK118:AO118">
    <cfRule type="containsBlanks" dxfId="247" priority="15">
      <formula>LEN(TRIM(AK118))=0</formula>
    </cfRule>
  </conditionalFormatting>
  <conditionalFormatting sqref="AN24:AN29">
    <cfRule type="containsBlanks" dxfId="246" priority="14">
      <formula>LEN(TRIM(AN24))=0</formula>
    </cfRule>
  </conditionalFormatting>
  <conditionalFormatting sqref="AL88">
    <cfRule type="containsBlanks" dxfId="245" priority="13">
      <formula>LEN(TRIM(AL88))=0</formula>
    </cfRule>
  </conditionalFormatting>
  <conditionalFormatting sqref="AP113:AP114">
    <cfRule type="containsBlanks" dxfId="244" priority="12">
      <formula>LEN(TRIM(AP113))=0</formula>
    </cfRule>
  </conditionalFormatting>
  <conditionalFormatting sqref="AP115:AP118">
    <cfRule type="containsBlanks" dxfId="243" priority="11">
      <formula>LEN(TRIM(AP115))=0</formula>
    </cfRule>
  </conditionalFormatting>
  <conditionalFormatting sqref="AP118">
    <cfRule type="containsBlanks" dxfId="242" priority="10">
      <formula>LEN(TRIM(AP118))=0</formula>
    </cfRule>
  </conditionalFormatting>
  <conditionalFormatting sqref="AK36:AK43">
    <cfRule type="containsBlanks" dxfId="241" priority="9">
      <formula>LEN(TRIM(AK36))=0</formula>
    </cfRule>
  </conditionalFormatting>
  <conditionalFormatting sqref="AN19:AN22">
    <cfRule type="containsBlanks" dxfId="240" priority="8">
      <formula>LEN(TRIM(AN19))=0</formula>
    </cfRule>
  </conditionalFormatting>
  <conditionalFormatting sqref="K36:K37">
    <cfRule type="containsBlanks" dxfId="239" priority="7">
      <formula>LEN(TRIM(K36))=0</formula>
    </cfRule>
  </conditionalFormatting>
  <conditionalFormatting sqref="W36:W37">
    <cfRule type="containsBlanks" dxfId="238" priority="6">
      <formula>LEN(TRIM(W36))=0</formula>
    </cfRule>
  </conditionalFormatting>
  <conditionalFormatting sqref="AI36:AI37">
    <cfRule type="containsBlanks" dxfId="237" priority="5">
      <formula>LEN(TRIM(AI36))=0</formula>
    </cfRule>
  </conditionalFormatting>
  <conditionalFormatting sqref="O47:O48">
    <cfRule type="containsBlanks" dxfId="236" priority="4">
      <formula>LEN(TRIM(O47))=0</formula>
    </cfRule>
  </conditionalFormatting>
  <conditionalFormatting sqref="AA47:AA48">
    <cfRule type="containsBlanks" dxfId="235" priority="3">
      <formula>LEN(TRIM(AA47))=0</formula>
    </cfRule>
  </conditionalFormatting>
  <conditionalFormatting sqref="AM47:AM48">
    <cfRule type="containsBlanks" dxfId="234" priority="2">
      <formula>LEN(TRIM(AM47))=0</formula>
    </cfRule>
  </conditionalFormatting>
  <conditionalFormatting sqref="W47:W48">
    <cfRule type="containsBlanks" dxfId="233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1"/>
  <sheetViews>
    <sheetView showGridLines="0" view="pageBreakPreview" zoomScale="80" zoomScaleNormal="80" zoomScaleSheetLayoutView="80" workbookViewId="0">
      <pane xSplit="7" ySplit="14" topLeftCell="Q39" activePane="bottomRight" state="frozen"/>
      <selection activeCell="A31" sqref="A31"/>
      <selection pane="topRight" activeCell="A31" sqref="A31"/>
      <selection pane="bottomLeft" activeCell="A31" sqref="A31"/>
      <selection pane="bottomRight" activeCell="AA57" sqref="AA57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3" t="s">
        <v>37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3" t="s">
        <v>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84" t="s">
        <v>106</v>
      </c>
      <c r="J7" s="585" t="s">
        <v>106</v>
      </c>
      <c r="K7" s="586"/>
      <c r="L7" s="584" t="s">
        <v>107</v>
      </c>
      <c r="M7" s="585"/>
      <c r="N7" s="585"/>
      <c r="O7" s="585"/>
      <c r="P7" s="585"/>
      <c r="Q7" s="585"/>
      <c r="R7" s="585"/>
      <c r="S7" s="586"/>
      <c r="T7" s="249"/>
      <c r="U7" s="584" t="s">
        <v>106</v>
      </c>
      <c r="V7" s="585" t="s">
        <v>106</v>
      </c>
      <c r="W7" s="586"/>
      <c r="X7" s="584" t="s">
        <v>107</v>
      </c>
      <c r="Y7" s="585"/>
      <c r="Z7" s="585"/>
      <c r="AA7" s="585"/>
      <c r="AB7" s="585"/>
      <c r="AC7" s="585"/>
      <c r="AD7" s="585"/>
      <c r="AE7" s="586"/>
      <c r="AF7" s="249"/>
      <c r="AG7" s="553" t="s">
        <v>106</v>
      </c>
      <c r="AH7" s="554" t="s">
        <v>106</v>
      </c>
      <c r="AI7" s="555"/>
      <c r="AJ7" s="553" t="s">
        <v>107</v>
      </c>
      <c r="AK7" s="554"/>
      <c r="AL7" s="554"/>
      <c r="AM7" s="554"/>
      <c r="AN7" s="554"/>
      <c r="AO7" s="554"/>
      <c r="AP7" s="554"/>
      <c r="AQ7" s="55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9" t="s">
        <v>47</v>
      </c>
      <c r="B8" s="610"/>
      <c r="C8" s="610"/>
      <c r="D8" s="610" t="s">
        <v>40</v>
      </c>
      <c r="E8" s="610"/>
      <c r="F8" s="610"/>
      <c r="G8" s="613"/>
      <c r="H8" s="615" t="str">
        <f>'1. Sažetak'!G20</f>
        <v>PLAN 
2018.</v>
      </c>
      <c r="I8" s="293" t="s">
        <v>140</v>
      </c>
      <c r="J8" s="115" t="s">
        <v>94</v>
      </c>
      <c r="K8" s="291" t="s">
        <v>141</v>
      </c>
      <c r="L8" s="335" t="s">
        <v>286</v>
      </c>
      <c r="M8" s="336" t="s">
        <v>79</v>
      </c>
      <c r="N8" s="336" t="s">
        <v>41</v>
      </c>
      <c r="O8" s="336" t="s">
        <v>143</v>
      </c>
      <c r="P8" s="336" t="s">
        <v>287</v>
      </c>
      <c r="Q8" s="336" t="s">
        <v>42</v>
      </c>
      <c r="R8" s="336" t="s">
        <v>43</v>
      </c>
      <c r="S8" s="337" t="s">
        <v>44</v>
      </c>
      <c r="T8" s="540" t="str">
        <f>'1. Sažetak'!H20</f>
        <v>POVEĆANJE / SMANJENJE</v>
      </c>
      <c r="U8" s="293" t="s">
        <v>140</v>
      </c>
      <c r="V8" s="115" t="s">
        <v>94</v>
      </c>
      <c r="W8" s="291" t="s">
        <v>141</v>
      </c>
      <c r="X8" s="335" t="s">
        <v>286</v>
      </c>
      <c r="Y8" s="336" t="s">
        <v>79</v>
      </c>
      <c r="Z8" s="336" t="s">
        <v>41</v>
      </c>
      <c r="AA8" s="336" t="s">
        <v>143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51" t="str">
        <f>'1. Sažetak'!I20</f>
        <v>I. IZMJENA I DOPUNA 
PLANA 2019.</v>
      </c>
      <c r="AG8" s="332" t="s">
        <v>140</v>
      </c>
      <c r="AH8" s="333" t="s">
        <v>94</v>
      </c>
      <c r="AI8" s="334" t="s">
        <v>141</v>
      </c>
      <c r="AJ8" s="335" t="s">
        <v>286</v>
      </c>
      <c r="AK8" s="336" t="s">
        <v>79</v>
      </c>
      <c r="AL8" s="336" t="s">
        <v>41</v>
      </c>
      <c r="AM8" s="336" t="s">
        <v>143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11"/>
      <c r="B9" s="612"/>
      <c r="C9" s="612"/>
      <c r="D9" s="612"/>
      <c r="E9" s="612"/>
      <c r="F9" s="612"/>
      <c r="G9" s="614"/>
      <c r="H9" s="616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00">
        <v>1</v>
      </c>
      <c r="B10" s="601"/>
      <c r="C10" s="601"/>
      <c r="D10" s="601"/>
      <c r="E10" s="601"/>
      <c r="F10" s="601"/>
      <c r="G10" s="601"/>
      <c r="H10" s="100" t="s">
        <v>144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2"/>
      <c r="B11" s="623"/>
      <c r="C11" s="623"/>
      <c r="D11" s="623"/>
      <c r="E11" s="623"/>
      <c r="F11" s="623"/>
      <c r="G11" s="624"/>
      <c r="H11" s="161"/>
      <c r="I11" s="627">
        <f>SUM(I12:K12)</f>
        <v>1135612</v>
      </c>
      <c r="J11" s="628">
        <f>SUM(J12:L12)</f>
        <v>7435612</v>
      </c>
      <c r="K11" s="629"/>
      <c r="L11" s="296">
        <f>L12</f>
        <v>6300000</v>
      </c>
      <c r="M11" s="628">
        <f>SUM(M12:S12)</f>
        <v>4801000</v>
      </c>
      <c r="N11" s="628"/>
      <c r="O11" s="628"/>
      <c r="P11" s="628"/>
      <c r="Q11" s="628"/>
      <c r="R11" s="628"/>
      <c r="S11" s="629"/>
      <c r="T11" s="251"/>
      <c r="U11" s="627">
        <f>SUM(U12:W12)</f>
        <v>0</v>
      </c>
      <c r="V11" s="628">
        <f>SUM(V12:X12)</f>
        <v>0</v>
      </c>
      <c r="W11" s="629"/>
      <c r="X11" s="296">
        <f>X12</f>
        <v>0</v>
      </c>
      <c r="Y11" s="628">
        <f>SUM(Y12:AE12)</f>
        <v>865765</v>
      </c>
      <c r="Z11" s="628"/>
      <c r="AA11" s="628"/>
      <c r="AB11" s="628"/>
      <c r="AC11" s="628"/>
      <c r="AD11" s="628"/>
      <c r="AE11" s="629"/>
      <c r="AF11" s="257"/>
      <c r="AG11" s="542">
        <f>SUM(AG12:AI12)</f>
        <v>1135612</v>
      </c>
      <c r="AH11" s="543">
        <f>SUM(AH12:AJ12)</f>
        <v>7435612</v>
      </c>
      <c r="AI11" s="544"/>
      <c r="AJ11" s="349">
        <f>AJ12</f>
        <v>6300000</v>
      </c>
      <c r="AK11" s="543">
        <f>SUM(AK12:AQ12)</f>
        <v>5666765</v>
      </c>
      <c r="AL11" s="543"/>
      <c r="AM11" s="543"/>
      <c r="AN11" s="543"/>
      <c r="AO11" s="543"/>
      <c r="AP11" s="543"/>
      <c r="AQ11" s="54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02" t="str">
        <f>'1. Sažetak'!B6:E6</f>
        <v>SREDNJA ŠKOLA "ARBORETUM OPEKA"</v>
      </c>
      <c r="C12" s="602"/>
      <c r="D12" s="602"/>
      <c r="E12" s="602"/>
      <c r="F12" s="602"/>
      <c r="G12" s="602"/>
      <c r="H12" s="126">
        <f>SUM(I12:S12)</f>
        <v>12236612</v>
      </c>
      <c r="I12" s="127">
        <f t="shared" ref="I12:S12" si="0">I164+I97+I16+I203</f>
        <v>0</v>
      </c>
      <c r="J12" s="282">
        <f t="shared" si="0"/>
        <v>1078400</v>
      </c>
      <c r="K12" s="128">
        <f t="shared" si="0"/>
        <v>57212</v>
      </c>
      <c r="L12" s="297">
        <f t="shared" si="0"/>
        <v>6300000</v>
      </c>
      <c r="M12" s="129">
        <f t="shared" si="0"/>
        <v>240000</v>
      </c>
      <c r="N12" s="130">
        <f t="shared" si="0"/>
        <v>40000</v>
      </c>
      <c r="O12" s="130">
        <f t="shared" si="0"/>
        <v>3029000</v>
      </c>
      <c r="P12" s="130">
        <f t="shared" si="0"/>
        <v>1486000</v>
      </c>
      <c r="Q12" s="130">
        <f t="shared" si="0"/>
        <v>6000</v>
      </c>
      <c r="R12" s="130">
        <f t="shared" si="0"/>
        <v>0</v>
      </c>
      <c r="S12" s="128">
        <f t="shared" si="0"/>
        <v>0</v>
      </c>
      <c r="T12" s="252">
        <f>SUM(U12:AE12)</f>
        <v>865765</v>
      </c>
      <c r="U12" s="127">
        <f t="shared" ref="U12:AE12" si="1">U164+U97+U16+U203</f>
        <v>0</v>
      </c>
      <c r="V12" s="282">
        <f t="shared" si="1"/>
        <v>0</v>
      </c>
      <c r="W12" s="128">
        <f t="shared" si="1"/>
        <v>0</v>
      </c>
      <c r="X12" s="297">
        <f t="shared" si="1"/>
        <v>0</v>
      </c>
      <c r="Y12" s="129">
        <f t="shared" si="1"/>
        <v>291781.28000000003</v>
      </c>
      <c r="Z12" s="130">
        <f t="shared" si="1"/>
        <v>60000</v>
      </c>
      <c r="AA12" s="130">
        <f t="shared" si="1"/>
        <v>513983.72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13102377</v>
      </c>
      <c r="AG12" s="450">
        <f t="shared" ref="AG12:AQ12" si="2">AG164+AG97+AG16+AG203</f>
        <v>0</v>
      </c>
      <c r="AH12" s="451">
        <f t="shared" si="2"/>
        <v>1078400</v>
      </c>
      <c r="AI12" s="452">
        <f t="shared" si="2"/>
        <v>57212</v>
      </c>
      <c r="AJ12" s="453">
        <f t="shared" si="2"/>
        <v>6300000</v>
      </c>
      <c r="AK12" s="454">
        <f t="shared" si="2"/>
        <v>531781.28</v>
      </c>
      <c r="AL12" s="455">
        <f t="shared" si="2"/>
        <v>100000</v>
      </c>
      <c r="AM12" s="455">
        <f t="shared" si="2"/>
        <v>3542983.7199999997</v>
      </c>
      <c r="AN12" s="455">
        <f t="shared" si="2"/>
        <v>1486000</v>
      </c>
      <c r="AO12" s="455">
        <f t="shared" si="2"/>
        <v>6000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7" t="s">
        <v>82</v>
      </c>
      <c r="B13" s="618"/>
      <c r="C13" s="618"/>
      <c r="D13" s="618"/>
      <c r="E13" s="618"/>
      <c r="F13" s="618"/>
      <c r="G13" s="61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>Prihodi i rashodi nisu usklađeni s izvorima financiranja</v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20" t="s">
        <v>72</v>
      </c>
      <c r="B15" s="621"/>
      <c r="C15" s="621"/>
      <c r="D15" s="621"/>
      <c r="E15" s="621"/>
      <c r="F15" s="621"/>
      <c r="G15" s="62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76" t="s">
        <v>96</v>
      </c>
      <c r="B16" s="577"/>
      <c r="C16" s="577"/>
      <c r="D16" s="596" t="s">
        <v>97</v>
      </c>
      <c r="E16" s="596"/>
      <c r="F16" s="596"/>
      <c r="G16" s="597"/>
      <c r="H16" s="97">
        <f>SUM(I16:S16)</f>
        <v>4772212</v>
      </c>
      <c r="I16" s="98">
        <f>I17+I46+I71+I84</f>
        <v>0</v>
      </c>
      <c r="J16" s="98">
        <f t="shared" ref="J16:S16" si="3">J17+J46+J71+J84</f>
        <v>200000</v>
      </c>
      <c r="K16" s="98">
        <f t="shared" si="3"/>
        <v>57212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3029000</v>
      </c>
      <c r="P16" s="98">
        <f t="shared" si="3"/>
        <v>1486000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513983.72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513983.72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5286195.72</v>
      </c>
      <c r="AG16" s="462">
        <f>AG17+AG46+AG71+AG84</f>
        <v>0</v>
      </c>
      <c r="AH16" s="462">
        <f t="shared" ref="AH16:AQ16" si="5">AH17+AH46+AH71+AH84</f>
        <v>200000</v>
      </c>
      <c r="AI16" s="462">
        <f t="shared" si="5"/>
        <v>57212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3542983.7199999997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6" t="s">
        <v>129</v>
      </c>
      <c r="AU16" s="636"/>
      <c r="AV16" s="636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69" t="s">
        <v>279</v>
      </c>
      <c r="B17" s="570"/>
      <c r="C17" s="570"/>
      <c r="D17" s="572" t="s">
        <v>280</v>
      </c>
      <c r="E17" s="572"/>
      <c r="F17" s="572"/>
      <c r="G17" s="573"/>
      <c r="H17" s="83">
        <f>SUM(I17:S17)</f>
        <v>4710000</v>
      </c>
      <c r="I17" s="84">
        <f>I18+I35</f>
        <v>0</v>
      </c>
      <c r="J17" s="84">
        <f t="shared" ref="J17:S17" si="6">J18+J35</f>
        <v>200000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3025000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18900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18900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4728900</v>
      </c>
      <c r="AG17" s="84">
        <f>AG18+AG35</f>
        <v>0</v>
      </c>
      <c r="AH17" s="285">
        <f>AH18+AH35</f>
        <v>200000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3043900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37" t="s">
        <v>129</v>
      </c>
      <c r="AU17" s="637"/>
      <c r="AV17" s="637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5" t="s">
        <v>16</v>
      </c>
      <c r="E18" s="565"/>
      <c r="F18" s="565"/>
      <c r="G18" s="566"/>
      <c r="H18" s="75">
        <f t="shared" ref="H18:H25" si="10">SUM(I18:S18)</f>
        <v>10000</v>
      </c>
      <c r="I18" s="77">
        <f>I19+I23+I33+I28+I31</f>
        <v>0</v>
      </c>
      <c r="J18" s="61">
        <f t="shared" ref="J18:S18" si="11">J19+J23+J33+J28+J31</f>
        <v>10000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18900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18900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28900</v>
      </c>
      <c r="AG18" s="77">
        <f>AG19+AG23+AG33+AG28+AG31</f>
        <v>0</v>
      </c>
      <c r="AH18" s="61">
        <f t="shared" ref="AH18:AQ18" si="13">AH19+AH23+AH33+AH28+AH31</f>
        <v>10000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18900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3">
        <v>31</v>
      </c>
      <c r="B19" s="564"/>
      <c r="C19" s="90"/>
      <c r="D19" s="565" t="s">
        <v>0</v>
      </c>
      <c r="E19" s="565"/>
      <c r="F19" s="565"/>
      <c r="G19" s="56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152</v>
      </c>
      <c r="AV19" s="486" t="s">
        <v>281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7" t="s">
        <v>1</v>
      </c>
      <c r="E20" s="567"/>
      <c r="F20" s="567"/>
      <c r="G20" s="56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SUMIFS($H$16:$H$274,$C$16:$C$274,$AS20)</f>
        <v>5340125</v>
      </c>
      <c r="AU20" s="194">
        <f>SUMIFS($T$16:$T$274,$C$16:$C$274,$AS20)</f>
        <v>0</v>
      </c>
      <c r="AV20" s="194">
        <f>SUMIFS($AF$16:$AF$274,$C$16:$C$274,$AS20)</f>
        <v>5340125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7" t="s">
        <v>2</v>
      </c>
      <c r="E21" s="567"/>
      <c r="F21" s="567"/>
      <c r="G21" s="56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SUMIFS($H$16:$H$274,$C$16:$C$274,$AS21)</f>
        <v>102600</v>
      </c>
      <c r="AU21" s="194">
        <f>SUMIFS($T$16:$T$274,$C$16:$C$274,$AS21)</f>
        <v>0</v>
      </c>
      <c r="AV21" s="194">
        <f>SUMIFS($AF$16:$AF$274,$C$16:$C$274,$AS21)</f>
        <v>102600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7" t="s">
        <v>3</v>
      </c>
      <c r="E22" s="567"/>
      <c r="F22" s="567"/>
      <c r="G22" s="56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SUMIFS($H$16:$H$274,$C$16:$C$274,$AS22)</f>
        <v>912617</v>
      </c>
      <c r="AU22" s="194">
        <f>SUMIFS($T$16:$T$274,$C$16:$C$274,$AS22)</f>
        <v>0</v>
      </c>
      <c r="AV22" s="194">
        <f>SUMIFS($AF$16:$AF$274,$C$16:$C$274,$AS22)</f>
        <v>912617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3">
        <v>32</v>
      </c>
      <c r="B23" s="564"/>
      <c r="C23" s="90"/>
      <c r="D23" s="565" t="s">
        <v>4</v>
      </c>
      <c r="E23" s="565"/>
      <c r="F23" s="565"/>
      <c r="G23" s="566"/>
      <c r="H23" s="75">
        <f t="shared" si="10"/>
        <v>10000</v>
      </c>
      <c r="I23" s="77">
        <f>SUM(I24:I27)</f>
        <v>0</v>
      </c>
      <c r="J23" s="61">
        <f>SUM(J24:J27)</f>
        <v>10000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18900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>SUM(AA24:AA27)</f>
        <v>18900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28900</v>
      </c>
      <c r="AG23" s="315">
        <f t="shared" ref="AG23:AQ23" si="52">SUM(AG24:AG27)</f>
        <v>0</v>
      </c>
      <c r="AH23" s="263">
        <f t="shared" si="52"/>
        <v>10000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18900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7" t="s">
        <v>5</v>
      </c>
      <c r="E24" s="567"/>
      <c r="F24" s="567"/>
      <c r="G24" s="56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>O24+AA24</f>
        <v>0</v>
      </c>
      <c r="AN24" s="30">
        <f t="shared" ref="AN24" si="58">P24+AB24</f>
        <v>0</v>
      </c>
      <c r="AO24" s="30">
        <f t="shared" ref="AO24" si="59">Q24+AC24</f>
        <v>0</v>
      </c>
      <c r="AP24" s="30">
        <f t="shared" ref="AP24" si="60">R24+AD24</f>
        <v>0</v>
      </c>
      <c r="AQ24" s="31">
        <f t="shared" ref="AQ24" si="61">S24+AE24</f>
        <v>0</v>
      </c>
      <c r="AR24" s="206"/>
      <c r="AS24" s="108">
        <v>321</v>
      </c>
      <c r="AT24" s="194">
        <f>SUMIFS($H$16:$H$274,$C$16:$C$274,$AS24)</f>
        <v>326170</v>
      </c>
      <c r="AU24" s="194">
        <f>SUMIFS($T$16:$T$274,$C$16:$C$274,$AS24)</f>
        <v>87000</v>
      </c>
      <c r="AV24" s="194">
        <f>SUMIFS($AF$16:$AF$274,$C$16:$C$274,$AS24)</f>
        <v>413170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7" t="s">
        <v>6</v>
      </c>
      <c r="E25" s="567"/>
      <c r="F25" s="567"/>
      <c r="G25" s="56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2">SUM(AG25:AQ25)</f>
        <v>0</v>
      </c>
      <c r="AG25" s="29">
        <f>I25+U25</f>
        <v>0</v>
      </c>
      <c r="AH25" s="92">
        <f t="shared" ref="AH25" si="63">J25+V25</f>
        <v>0</v>
      </c>
      <c r="AI25" s="31">
        <f t="shared" ref="AI25" si="64">K25+W25</f>
        <v>0</v>
      </c>
      <c r="AJ25" s="326">
        <f t="shared" ref="AJ25" si="65">L25+X25</f>
        <v>0</v>
      </c>
      <c r="AK25" s="290">
        <f t="shared" ref="AK25" si="66">M25+Y25</f>
        <v>0</v>
      </c>
      <c r="AL25" s="30">
        <f t="shared" ref="AL25" si="67">N25+Z25</f>
        <v>0</v>
      </c>
      <c r="AM25" s="30">
        <f>O25+AA25</f>
        <v>0</v>
      </c>
      <c r="AN25" s="30">
        <f t="shared" ref="AN25" si="68">P25+AB25</f>
        <v>0</v>
      </c>
      <c r="AO25" s="30">
        <f t="shared" ref="AO25" si="69">Q25+AC25</f>
        <v>0</v>
      </c>
      <c r="AP25" s="30">
        <f t="shared" ref="AP25" si="70">R25+AD25</f>
        <v>0</v>
      </c>
      <c r="AQ25" s="31">
        <f t="shared" ref="AQ25" si="71">S25+AE25</f>
        <v>0</v>
      </c>
      <c r="AR25" s="206"/>
      <c r="AS25" s="108">
        <v>322</v>
      </c>
      <c r="AT25" s="194">
        <f>SUMIFS($H$16:$H$274,$C$16:$C$274,$AS25)</f>
        <v>480000</v>
      </c>
      <c r="AU25" s="194">
        <f>SUMIFS($T$16:$T$274,$C$16:$C$274,$AS25)</f>
        <v>118781.28</v>
      </c>
      <c r="AV25" s="194">
        <f>SUMIFS($AF$16:$AF$274,$C$16:$C$274,$AS25)</f>
        <v>598781.28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7" t="s">
        <v>7</v>
      </c>
      <c r="E26" s="567"/>
      <c r="F26" s="567"/>
      <c r="G26" s="568"/>
      <c r="H26" s="76">
        <f>SUM(I26:S26)</f>
        <v>10000</v>
      </c>
      <c r="I26" s="80"/>
      <c r="J26" s="94">
        <v>10000</v>
      </c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18900</v>
      </c>
      <c r="U26" s="80"/>
      <c r="V26" s="94"/>
      <c r="W26" s="82"/>
      <c r="X26" s="302"/>
      <c r="Y26" s="118"/>
      <c r="Z26" s="81"/>
      <c r="AA26" s="81">
        <v>18900</v>
      </c>
      <c r="AB26" s="81"/>
      <c r="AC26" s="81"/>
      <c r="AD26" s="81"/>
      <c r="AE26" s="82"/>
      <c r="AF26" s="109">
        <f t="shared" ref="AF26" si="72">SUM(AG26:AQ26)</f>
        <v>28900</v>
      </c>
      <c r="AG26" s="29">
        <f>I26+U26</f>
        <v>0</v>
      </c>
      <c r="AH26" s="92">
        <f t="shared" ref="AH26" si="73">J26+V26</f>
        <v>10000</v>
      </c>
      <c r="AI26" s="31">
        <f t="shared" ref="AI26" si="74">K26+W26</f>
        <v>0</v>
      </c>
      <c r="AJ26" s="326">
        <f t="shared" ref="AJ26" si="75">L26+X26</f>
        <v>0</v>
      </c>
      <c r="AK26" s="290">
        <f t="shared" ref="AK26" si="76">M26+Y26</f>
        <v>0</v>
      </c>
      <c r="AL26" s="30">
        <f t="shared" ref="AL26" si="77">N26+Z26</f>
        <v>0</v>
      </c>
      <c r="AM26" s="30">
        <f>O26+AA26</f>
        <v>18900</v>
      </c>
      <c r="AN26" s="30">
        <f t="shared" ref="AN26" si="78">P26+AB26</f>
        <v>0</v>
      </c>
      <c r="AO26" s="30">
        <f t="shared" ref="AO26" si="79">Q26+AC26</f>
        <v>0</v>
      </c>
      <c r="AP26" s="30">
        <f t="shared" ref="AP26" si="80">R26+AD26</f>
        <v>0</v>
      </c>
      <c r="AQ26" s="31">
        <f t="shared" ref="AQ26" si="81">S26+AE26</f>
        <v>0</v>
      </c>
      <c r="AR26" s="206"/>
      <c r="AS26" s="108">
        <v>323</v>
      </c>
      <c r="AT26" s="194">
        <f>SUMIFS($H$16:$H$274,$C$16:$C$274,$AS26)</f>
        <v>233400</v>
      </c>
      <c r="AU26" s="194">
        <f>SUMIFS($T$16:$T$274,$C$16:$C$274,$AS26)</f>
        <v>161900</v>
      </c>
      <c r="AV26" s="194">
        <f>SUMIFS($AF$16:$AF$274,$C$16:$C$274,$AS26)</f>
        <v>395300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7" t="s">
        <v>8</v>
      </c>
      <c r="E27" s="567"/>
      <c r="F27" s="567"/>
      <c r="G27" s="568"/>
      <c r="H27" s="76">
        <f t="shared" ref="H27:H35" si="82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3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4">SUM(AG27:AQ27)</f>
        <v>0</v>
      </c>
      <c r="AG27" s="29">
        <f>I27+U27</f>
        <v>0</v>
      </c>
      <c r="AH27" s="92">
        <f t="shared" ref="AH27" si="85">J27+V27</f>
        <v>0</v>
      </c>
      <c r="AI27" s="31">
        <f t="shared" ref="AI27" si="86">K27+W27</f>
        <v>0</v>
      </c>
      <c r="AJ27" s="326">
        <f t="shared" ref="AJ27" si="87">L27+X27</f>
        <v>0</v>
      </c>
      <c r="AK27" s="290">
        <f t="shared" ref="AK27" si="88">M27+Y27</f>
        <v>0</v>
      </c>
      <c r="AL27" s="30">
        <f t="shared" ref="AL27" si="89">N27+Z27</f>
        <v>0</v>
      </c>
      <c r="AM27" s="30">
        <f>O27+AA27</f>
        <v>0</v>
      </c>
      <c r="AN27" s="30">
        <f t="shared" ref="AN27" si="90">P27+AB27</f>
        <v>0</v>
      </c>
      <c r="AO27" s="30">
        <f t="shared" ref="AO27" si="91">Q27+AC27</f>
        <v>0</v>
      </c>
      <c r="AP27" s="30">
        <f t="shared" ref="AP27" si="92">R27+AD27</f>
        <v>0</v>
      </c>
      <c r="AQ27" s="31">
        <f t="shared" ref="AQ27" si="93">S27+AE27</f>
        <v>0</v>
      </c>
      <c r="AR27" s="206"/>
      <c r="AS27" s="108">
        <v>324</v>
      </c>
      <c r="AT27" s="194">
        <f>SUMIFS($H$16:$H$274,$C$16:$C$274,$AS27)</f>
        <v>0</v>
      </c>
      <c r="AU27" s="194">
        <f>SUMIFS($T$16:$T$274,$C$16:$C$274,$AS27)</f>
        <v>0</v>
      </c>
      <c r="AV27" s="194">
        <f>SUMIFS($AF$16:$AF$274,$C$16:$C$274,$AS27)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3">
        <v>34</v>
      </c>
      <c r="B28" s="564"/>
      <c r="C28" s="90"/>
      <c r="D28" s="565" t="s">
        <v>9</v>
      </c>
      <c r="E28" s="565"/>
      <c r="F28" s="565"/>
      <c r="G28" s="56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4">K29+K30</f>
        <v>0</v>
      </c>
      <c r="L28" s="301">
        <f t="shared" si="94"/>
        <v>0</v>
      </c>
      <c r="M28" s="95">
        <f t="shared" si="94"/>
        <v>0</v>
      </c>
      <c r="N28" s="78">
        <f t="shared" si="94"/>
        <v>0</v>
      </c>
      <c r="O28" s="78">
        <f t="shared" si="94"/>
        <v>0</v>
      </c>
      <c r="P28" s="78">
        <f t="shared" si="94"/>
        <v>0</v>
      </c>
      <c r="Q28" s="78">
        <f t="shared" si="94"/>
        <v>0</v>
      </c>
      <c r="R28" s="78">
        <f t="shared" si="94"/>
        <v>0</v>
      </c>
      <c r="S28" s="79">
        <f>S29+S30</f>
        <v>0</v>
      </c>
      <c r="T28" s="237">
        <f t="shared" si="83"/>
        <v>0</v>
      </c>
      <c r="U28" s="77">
        <f>U29+U30</f>
        <v>0</v>
      </c>
      <c r="V28" s="61">
        <f>V29+V30</f>
        <v>0</v>
      </c>
      <c r="W28" s="79">
        <f t="shared" ref="W28:AD28" si="95">W29+W30</f>
        <v>0</v>
      </c>
      <c r="X28" s="301">
        <f t="shared" si="95"/>
        <v>0</v>
      </c>
      <c r="Y28" s="95">
        <f t="shared" si="95"/>
        <v>0</v>
      </c>
      <c r="Z28" s="78">
        <f t="shared" si="95"/>
        <v>0</v>
      </c>
      <c r="AA28" s="78">
        <f t="shared" si="95"/>
        <v>0</v>
      </c>
      <c r="AB28" s="78">
        <f t="shared" si="95"/>
        <v>0</v>
      </c>
      <c r="AC28" s="78">
        <f t="shared" si="95"/>
        <v>0</v>
      </c>
      <c r="AD28" s="78">
        <f t="shared" si="95"/>
        <v>0</v>
      </c>
      <c r="AE28" s="79">
        <f>AE29+AE30</f>
        <v>0</v>
      </c>
      <c r="AF28" s="262">
        <f t="shared" ref="AF28:AF35" si="96">SUM(AG28:AQ28)</f>
        <v>0</v>
      </c>
      <c r="AG28" s="77">
        <f>AG29+AG30</f>
        <v>0</v>
      </c>
      <c r="AH28" s="61">
        <f>AH29+AH30</f>
        <v>0</v>
      </c>
      <c r="AI28" s="79">
        <f t="shared" ref="AI28:AQ28" si="97">AI29+AI30</f>
        <v>0</v>
      </c>
      <c r="AJ28" s="301">
        <f>AJ29+AJ30</f>
        <v>0</v>
      </c>
      <c r="AK28" s="95">
        <f>AK29+AK30</f>
        <v>0</v>
      </c>
      <c r="AL28" s="78">
        <f t="shared" si="97"/>
        <v>0</v>
      </c>
      <c r="AM28" s="78">
        <f t="shared" si="97"/>
        <v>0</v>
      </c>
      <c r="AN28" s="78">
        <f t="shared" si="97"/>
        <v>0</v>
      </c>
      <c r="AO28" s="78">
        <f t="shared" si="97"/>
        <v>0</v>
      </c>
      <c r="AP28" s="78">
        <f t="shared" si="97"/>
        <v>0</v>
      </c>
      <c r="AQ28" s="79">
        <f t="shared" si="97"/>
        <v>0</v>
      </c>
      <c r="AR28" s="206"/>
      <c r="AS28" s="108">
        <v>329</v>
      </c>
      <c r="AT28" s="194">
        <f>SUMIFS($H$16:$H$274,$C$16:$C$274,$AS28)</f>
        <v>56700</v>
      </c>
      <c r="AU28" s="194">
        <f>SUMIFS($T$16:$T$274,$C$16:$C$274,$AS28)</f>
        <v>418083.72</v>
      </c>
      <c r="AV28" s="194">
        <f>SUMIFS($AF$16:$AF$274,$C$16:$C$274,$AS28)</f>
        <v>474783.72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7" t="s">
        <v>80</v>
      </c>
      <c r="E29" s="567"/>
      <c r="F29" s="567"/>
      <c r="G29" s="56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98">SUM(AG29:AQ29)</f>
        <v>0</v>
      </c>
      <c r="AG29" s="29">
        <f>I29+U29</f>
        <v>0</v>
      </c>
      <c r="AH29" s="92">
        <f t="shared" ref="AH29" si="99">J29+V29</f>
        <v>0</v>
      </c>
      <c r="AI29" s="31">
        <f t="shared" ref="AI29" si="100">K29+W29</f>
        <v>0</v>
      </c>
      <c r="AJ29" s="326">
        <f t="shared" ref="AJ29" si="101">L29+X29</f>
        <v>0</v>
      </c>
      <c r="AK29" s="290">
        <f t="shared" ref="AK29" si="102">M29+Y29</f>
        <v>0</v>
      </c>
      <c r="AL29" s="30">
        <f t="shared" ref="AL29" si="103">N29+Z29</f>
        <v>0</v>
      </c>
      <c r="AM29" s="30">
        <f t="shared" ref="AM29" si="104">O29+AA29</f>
        <v>0</v>
      </c>
      <c r="AN29" s="30">
        <f t="shared" ref="AN29" si="105">P29+AB29</f>
        <v>0</v>
      </c>
      <c r="AO29" s="30">
        <f t="shared" ref="AO29" si="106">Q29+AC29</f>
        <v>0</v>
      </c>
      <c r="AP29" s="30">
        <f t="shared" ref="AP29" si="107">R29+AD29</f>
        <v>0</v>
      </c>
      <c r="AQ29" s="31">
        <f t="shared" ref="AQ29" si="108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7" t="s">
        <v>10</v>
      </c>
      <c r="E30" s="567"/>
      <c r="F30" s="567"/>
      <c r="G30" s="56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09">SUM(AG30:AQ30)</f>
        <v>0</v>
      </c>
      <c r="AG30" s="29">
        <f>I30+U30</f>
        <v>0</v>
      </c>
      <c r="AH30" s="92">
        <f t="shared" ref="AH30" si="110">J30+V30</f>
        <v>0</v>
      </c>
      <c r="AI30" s="31">
        <f t="shared" ref="AI30" si="111">K30+W30</f>
        <v>0</v>
      </c>
      <c r="AJ30" s="326">
        <f t="shared" ref="AJ30" si="112">L30+X30</f>
        <v>0</v>
      </c>
      <c r="AK30" s="290">
        <f t="shared" ref="AK30" si="113">M30+Y30</f>
        <v>0</v>
      </c>
      <c r="AL30" s="30">
        <f t="shared" ref="AL30" si="114">N30+Z30</f>
        <v>0</v>
      </c>
      <c r="AM30" s="30">
        <f t="shared" ref="AM30" si="115">O30+AA30</f>
        <v>0</v>
      </c>
      <c r="AN30" s="30">
        <f t="shared" ref="AN30" si="116">P30+AB30</f>
        <v>0</v>
      </c>
      <c r="AO30" s="30">
        <f t="shared" ref="AO30" si="117">Q30+AC30</f>
        <v>0</v>
      </c>
      <c r="AP30" s="30">
        <f t="shared" ref="AP30" si="118">R30+AD30</f>
        <v>0</v>
      </c>
      <c r="AQ30" s="31">
        <f t="shared" ref="AQ30" si="119">S30+AE30</f>
        <v>0</v>
      </c>
      <c r="AR30" s="206"/>
      <c r="AS30" s="108">
        <v>342</v>
      </c>
      <c r="AT30" s="194">
        <f>SUMIFS($H$16:$H$274,$C$16:$C$274,$AS30)</f>
        <v>0</v>
      </c>
      <c r="AU30" s="194">
        <f>SUMIFS($T$16:$T$274,$C$16:$C$274,$AS30)</f>
        <v>0</v>
      </c>
      <c r="AV30" s="194">
        <f>SUMIFS($AF$16:$AF$274,$C$16:$C$274,$AS30)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3">
        <v>35</v>
      </c>
      <c r="B31" s="564"/>
      <c r="C31" s="90"/>
      <c r="D31" s="565" t="s">
        <v>9</v>
      </c>
      <c r="E31" s="565"/>
      <c r="F31" s="565"/>
      <c r="G31" s="566"/>
      <c r="H31" s="75">
        <f>SUM(I31:S31)</f>
        <v>0</v>
      </c>
      <c r="I31" s="77">
        <f>I32</f>
        <v>0</v>
      </c>
      <c r="J31" s="61">
        <f t="shared" ref="J31:S31" si="120">J32</f>
        <v>0</v>
      </c>
      <c r="K31" s="79">
        <f t="shared" si="120"/>
        <v>0</v>
      </c>
      <c r="L31" s="301">
        <f t="shared" si="120"/>
        <v>0</v>
      </c>
      <c r="M31" s="95">
        <f t="shared" si="120"/>
        <v>0</v>
      </c>
      <c r="N31" s="78">
        <f t="shared" si="120"/>
        <v>0</v>
      </c>
      <c r="O31" s="78">
        <f t="shared" si="120"/>
        <v>0</v>
      </c>
      <c r="P31" s="78">
        <f t="shared" si="120"/>
        <v>0</v>
      </c>
      <c r="Q31" s="78">
        <f t="shared" si="120"/>
        <v>0</v>
      </c>
      <c r="R31" s="78">
        <f t="shared" si="120"/>
        <v>0</v>
      </c>
      <c r="S31" s="79">
        <f t="shared" si="120"/>
        <v>0</v>
      </c>
      <c r="T31" s="237">
        <f>SUM(U31:AE31)</f>
        <v>0</v>
      </c>
      <c r="U31" s="77">
        <f>U32</f>
        <v>0</v>
      </c>
      <c r="V31" s="61">
        <f t="shared" ref="V31:AE31" si="121">V32</f>
        <v>0</v>
      </c>
      <c r="W31" s="79">
        <f t="shared" si="121"/>
        <v>0</v>
      </c>
      <c r="X31" s="301">
        <f t="shared" si="121"/>
        <v>0</v>
      </c>
      <c r="Y31" s="95">
        <f t="shared" si="121"/>
        <v>0</v>
      </c>
      <c r="Z31" s="78">
        <f t="shared" si="121"/>
        <v>0</v>
      </c>
      <c r="AA31" s="78">
        <f t="shared" si="121"/>
        <v>0</v>
      </c>
      <c r="AB31" s="78">
        <f t="shared" si="121"/>
        <v>0</v>
      </c>
      <c r="AC31" s="78">
        <f t="shared" si="121"/>
        <v>0</v>
      </c>
      <c r="AD31" s="78">
        <f t="shared" si="121"/>
        <v>0</v>
      </c>
      <c r="AE31" s="79">
        <f t="shared" si="121"/>
        <v>0</v>
      </c>
      <c r="AF31" s="262">
        <f>SUM(AG31:AQ31)</f>
        <v>0</v>
      </c>
      <c r="AG31" s="77">
        <f>AG32</f>
        <v>0</v>
      </c>
      <c r="AH31" s="61">
        <f t="shared" ref="AH31:AQ31" si="122">AH32</f>
        <v>0</v>
      </c>
      <c r="AI31" s="79">
        <f t="shared" si="122"/>
        <v>0</v>
      </c>
      <c r="AJ31" s="301">
        <f t="shared" si="122"/>
        <v>0</v>
      </c>
      <c r="AK31" s="95">
        <f t="shared" si="122"/>
        <v>0</v>
      </c>
      <c r="AL31" s="78">
        <f t="shared" si="122"/>
        <v>0</v>
      </c>
      <c r="AM31" s="78">
        <f t="shared" si="122"/>
        <v>0</v>
      </c>
      <c r="AN31" s="78">
        <f t="shared" si="122"/>
        <v>0</v>
      </c>
      <c r="AO31" s="78">
        <f t="shared" si="122"/>
        <v>0</v>
      </c>
      <c r="AP31" s="78">
        <f t="shared" si="122"/>
        <v>0</v>
      </c>
      <c r="AQ31" s="79">
        <f t="shared" si="122"/>
        <v>0</v>
      </c>
      <c r="AR31" s="206"/>
      <c r="AS31" s="108">
        <v>343</v>
      </c>
      <c r="AT31" s="194">
        <f>SUMIFS($H$16:$H$274,$C$16:$C$274,$AS31)</f>
        <v>9000</v>
      </c>
      <c r="AU31" s="194">
        <f>SUMIFS($T$16:$T$274,$C$16:$C$274,$AS31)</f>
        <v>0</v>
      </c>
      <c r="AV31" s="194">
        <f>SUMIFS($AF$16:$AF$274,$C$16:$C$274,$AS31)</f>
        <v>9000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7" t="s">
        <v>282</v>
      </c>
      <c r="E32" s="567"/>
      <c r="F32" s="567"/>
      <c r="G32" s="56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3">SUM(AG32:AQ32)</f>
        <v>0</v>
      </c>
      <c r="AG32" s="29">
        <f>I32+U32</f>
        <v>0</v>
      </c>
      <c r="AH32" s="92">
        <f t="shared" ref="AH32" si="124">J32+V32</f>
        <v>0</v>
      </c>
      <c r="AI32" s="31">
        <f t="shared" ref="AI32" si="125">K32+W32</f>
        <v>0</v>
      </c>
      <c r="AJ32" s="326">
        <f t="shared" ref="AJ32" si="126">L32+X32</f>
        <v>0</v>
      </c>
      <c r="AK32" s="290">
        <f t="shared" ref="AK32" si="127">M32+Y32</f>
        <v>0</v>
      </c>
      <c r="AL32" s="30">
        <f t="shared" ref="AL32" si="128">N32+Z32</f>
        <v>0</v>
      </c>
      <c r="AM32" s="30">
        <f t="shared" ref="AM32" si="129">O32+AA32</f>
        <v>0</v>
      </c>
      <c r="AN32" s="30">
        <f t="shared" ref="AN32" si="130">P32+AB32</f>
        <v>0</v>
      </c>
      <c r="AO32" s="30">
        <f t="shared" ref="AO32" si="131">Q32+AC32</f>
        <v>0</v>
      </c>
      <c r="AP32" s="30">
        <f t="shared" ref="AP32" si="132">R32+AD32</f>
        <v>0</v>
      </c>
      <c r="AQ32" s="31">
        <f t="shared" ref="AQ32" si="133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3">
        <v>36</v>
      </c>
      <c r="B33" s="564"/>
      <c r="C33" s="90"/>
      <c r="D33" s="565" t="s">
        <v>259</v>
      </c>
      <c r="E33" s="565"/>
      <c r="F33" s="565"/>
      <c r="G33" s="566"/>
      <c r="H33" s="75">
        <f t="shared" si="82"/>
        <v>0</v>
      </c>
      <c r="I33" s="77">
        <f>I34</f>
        <v>0</v>
      </c>
      <c r="J33" s="61">
        <f t="shared" ref="J33:S33" si="134">J34</f>
        <v>0</v>
      </c>
      <c r="K33" s="79">
        <f t="shared" si="134"/>
        <v>0</v>
      </c>
      <c r="L33" s="301">
        <f t="shared" si="134"/>
        <v>0</v>
      </c>
      <c r="M33" s="95">
        <f t="shared" si="134"/>
        <v>0</v>
      </c>
      <c r="N33" s="78">
        <f t="shared" si="134"/>
        <v>0</v>
      </c>
      <c r="O33" s="78">
        <f t="shared" si="134"/>
        <v>0</v>
      </c>
      <c r="P33" s="78">
        <f t="shared" si="134"/>
        <v>0</v>
      </c>
      <c r="Q33" s="78">
        <f t="shared" si="134"/>
        <v>0</v>
      </c>
      <c r="R33" s="78">
        <f t="shared" si="134"/>
        <v>0</v>
      </c>
      <c r="S33" s="79">
        <f t="shared" si="134"/>
        <v>0</v>
      </c>
      <c r="T33" s="237">
        <f t="shared" si="83"/>
        <v>0</v>
      </c>
      <c r="U33" s="77">
        <f>U34</f>
        <v>0</v>
      </c>
      <c r="V33" s="61">
        <f t="shared" ref="V33:AE33" si="135">V34</f>
        <v>0</v>
      </c>
      <c r="W33" s="79">
        <f t="shared" si="135"/>
        <v>0</v>
      </c>
      <c r="X33" s="301">
        <f t="shared" si="135"/>
        <v>0</v>
      </c>
      <c r="Y33" s="95">
        <f t="shared" si="135"/>
        <v>0</v>
      </c>
      <c r="Z33" s="78">
        <f t="shared" si="135"/>
        <v>0</v>
      </c>
      <c r="AA33" s="78">
        <f t="shared" si="135"/>
        <v>0</v>
      </c>
      <c r="AB33" s="78">
        <f t="shared" si="135"/>
        <v>0</v>
      </c>
      <c r="AC33" s="78">
        <f t="shared" si="135"/>
        <v>0</v>
      </c>
      <c r="AD33" s="78">
        <f t="shared" si="135"/>
        <v>0</v>
      </c>
      <c r="AE33" s="79">
        <f t="shared" si="135"/>
        <v>0</v>
      </c>
      <c r="AF33" s="262">
        <f t="shared" si="96"/>
        <v>0</v>
      </c>
      <c r="AG33" s="315">
        <f>AG34</f>
        <v>0</v>
      </c>
      <c r="AH33" s="263">
        <f t="shared" ref="AH33:AQ33" si="136">AH34</f>
        <v>0</v>
      </c>
      <c r="AI33" s="239">
        <f t="shared" si="136"/>
        <v>0</v>
      </c>
      <c r="AJ33" s="303">
        <f t="shared" si="136"/>
        <v>0</v>
      </c>
      <c r="AK33" s="240">
        <f t="shared" si="136"/>
        <v>0</v>
      </c>
      <c r="AL33" s="241">
        <f t="shared" si="136"/>
        <v>0</v>
      </c>
      <c r="AM33" s="241">
        <f t="shared" si="136"/>
        <v>0</v>
      </c>
      <c r="AN33" s="241">
        <f t="shared" si="136"/>
        <v>0</v>
      </c>
      <c r="AO33" s="241">
        <f t="shared" si="136"/>
        <v>0</v>
      </c>
      <c r="AP33" s="241">
        <f t="shared" si="136"/>
        <v>0</v>
      </c>
      <c r="AQ33" s="239">
        <f t="shared" si="136"/>
        <v>0</v>
      </c>
      <c r="AR33" s="206"/>
      <c r="AS33" s="108">
        <v>353</v>
      </c>
      <c r="AT33" s="194">
        <f>SUMIFS($H$16:$H$274,$C$16:$C$274,$AS33)</f>
        <v>0</v>
      </c>
      <c r="AU33" s="194">
        <f>SUMIFS($T$16:$T$274,$C$16:$C$274,$AS33)</f>
        <v>0</v>
      </c>
      <c r="AV33" s="194">
        <f>SUMIFS($AF$16:$AF$274,$C$16:$C$274,$AS33)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7" t="s">
        <v>183</v>
      </c>
      <c r="E34" s="567"/>
      <c r="F34" s="567"/>
      <c r="G34" s="568"/>
      <c r="H34" s="76">
        <f t="shared" si="82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3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37">SUM(AG34:AQ34)</f>
        <v>0</v>
      </c>
      <c r="AG34" s="29">
        <f>I34+U34</f>
        <v>0</v>
      </c>
      <c r="AH34" s="92">
        <f t="shared" ref="AH34" si="138">J34+V34</f>
        <v>0</v>
      </c>
      <c r="AI34" s="31">
        <f t="shared" ref="AI34" si="139">K34+W34</f>
        <v>0</v>
      </c>
      <c r="AJ34" s="326">
        <f t="shared" ref="AJ34" si="140">L34+X34</f>
        <v>0</v>
      </c>
      <c r="AK34" s="290">
        <f t="shared" ref="AK34" si="141">M34+Y34</f>
        <v>0</v>
      </c>
      <c r="AL34" s="30">
        <f t="shared" ref="AL34" si="142">N34+Z34</f>
        <v>0</v>
      </c>
      <c r="AM34" s="30">
        <f t="shared" ref="AM34" si="143">O34+AA34</f>
        <v>0</v>
      </c>
      <c r="AN34" s="30">
        <f t="shared" ref="AN34" si="144">P34+AB34</f>
        <v>0</v>
      </c>
      <c r="AO34" s="30">
        <f t="shared" ref="AO34" si="145">Q34+AC34</f>
        <v>0</v>
      </c>
      <c r="AP34" s="30">
        <f t="shared" ref="AP34" si="146">R34+AD34</f>
        <v>0</v>
      </c>
      <c r="AQ34" s="31">
        <f t="shared" ref="AQ34" si="147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4" t="s">
        <v>17</v>
      </c>
      <c r="E35" s="574"/>
      <c r="F35" s="574"/>
      <c r="G35" s="575"/>
      <c r="H35" s="75">
        <f t="shared" si="82"/>
        <v>4700000</v>
      </c>
      <c r="I35" s="77">
        <f>I36+I42</f>
        <v>0</v>
      </c>
      <c r="J35" s="61">
        <f>J36+J42</f>
        <v>190000</v>
      </c>
      <c r="K35" s="79">
        <f t="shared" ref="K35:S35" si="148">K36+K42</f>
        <v>0</v>
      </c>
      <c r="L35" s="301">
        <f t="shared" si="148"/>
        <v>0</v>
      </c>
      <c r="M35" s="95">
        <f t="shared" si="148"/>
        <v>0</v>
      </c>
      <c r="N35" s="78">
        <f t="shared" si="148"/>
        <v>0</v>
      </c>
      <c r="O35" s="78">
        <f t="shared" si="148"/>
        <v>3025000</v>
      </c>
      <c r="P35" s="78">
        <f t="shared" si="148"/>
        <v>1485000</v>
      </c>
      <c r="Q35" s="78">
        <f t="shared" si="148"/>
        <v>0</v>
      </c>
      <c r="R35" s="78">
        <f t="shared" si="148"/>
        <v>0</v>
      </c>
      <c r="S35" s="79">
        <f t="shared" si="148"/>
        <v>0</v>
      </c>
      <c r="T35" s="237">
        <f t="shared" si="83"/>
        <v>0</v>
      </c>
      <c r="U35" s="77">
        <f>U36+U42</f>
        <v>0</v>
      </c>
      <c r="V35" s="61">
        <f>V36+V42</f>
        <v>0</v>
      </c>
      <c r="W35" s="79">
        <f t="shared" ref="W35:AE35" si="149">W36+W42</f>
        <v>0</v>
      </c>
      <c r="X35" s="301">
        <f t="shared" si="149"/>
        <v>0</v>
      </c>
      <c r="Y35" s="95">
        <f t="shared" si="149"/>
        <v>0</v>
      </c>
      <c r="Z35" s="78">
        <f t="shared" si="149"/>
        <v>0</v>
      </c>
      <c r="AA35" s="78">
        <f t="shared" si="149"/>
        <v>0</v>
      </c>
      <c r="AB35" s="78">
        <f t="shared" si="149"/>
        <v>0</v>
      </c>
      <c r="AC35" s="78">
        <f t="shared" si="149"/>
        <v>0</v>
      </c>
      <c r="AD35" s="78">
        <f t="shared" si="149"/>
        <v>0</v>
      </c>
      <c r="AE35" s="79">
        <f t="shared" si="149"/>
        <v>0</v>
      </c>
      <c r="AF35" s="262">
        <f t="shared" si="96"/>
        <v>4700000</v>
      </c>
      <c r="AG35" s="315">
        <f>AG36+AG42</f>
        <v>0</v>
      </c>
      <c r="AH35" s="263">
        <f>AH36+AH42</f>
        <v>190000</v>
      </c>
      <c r="AI35" s="239">
        <f t="shared" ref="AI35:AQ35" si="150">AI36+AI42</f>
        <v>0</v>
      </c>
      <c r="AJ35" s="303">
        <f t="shared" si="150"/>
        <v>0</v>
      </c>
      <c r="AK35" s="240">
        <f t="shared" si="150"/>
        <v>0</v>
      </c>
      <c r="AL35" s="241">
        <f t="shared" si="150"/>
        <v>0</v>
      </c>
      <c r="AM35" s="241">
        <f t="shared" si="150"/>
        <v>3025000</v>
      </c>
      <c r="AN35" s="241">
        <f t="shared" si="150"/>
        <v>1485000</v>
      </c>
      <c r="AO35" s="241">
        <f t="shared" si="150"/>
        <v>0</v>
      </c>
      <c r="AP35" s="241">
        <f t="shared" si="150"/>
        <v>0</v>
      </c>
      <c r="AQ35" s="239">
        <f t="shared" si="150"/>
        <v>0</v>
      </c>
      <c r="AR35" s="206"/>
      <c r="AS35" s="108">
        <v>368</v>
      </c>
      <c r="AT35" s="194">
        <f>SUMIFS($H$16:$H$274,$C$16:$C$274,$AS35)</f>
        <v>0</v>
      </c>
      <c r="AU35" s="194">
        <f>SUMIFS($T$16:$T$274,$C$16:$C$274,$AS35)</f>
        <v>0</v>
      </c>
      <c r="AV35" s="194">
        <f>SUMIFS($AF$16:$AF$274,$C$16:$C$274,$AS35)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3">
        <v>42</v>
      </c>
      <c r="B36" s="564"/>
      <c r="C36" s="484"/>
      <c r="D36" s="565" t="s">
        <v>45</v>
      </c>
      <c r="E36" s="565"/>
      <c r="F36" s="565"/>
      <c r="G36" s="56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1">SUM(K37:K41)</f>
        <v>0</v>
      </c>
      <c r="L36" s="301">
        <f t="shared" si="151"/>
        <v>0</v>
      </c>
      <c r="M36" s="95">
        <f t="shared" si="151"/>
        <v>0</v>
      </c>
      <c r="N36" s="78">
        <f t="shared" si="151"/>
        <v>0</v>
      </c>
      <c r="O36" s="78">
        <f t="shared" si="151"/>
        <v>0</v>
      </c>
      <c r="P36" s="78">
        <f t="shared" si="151"/>
        <v>0</v>
      </c>
      <c r="Q36" s="78">
        <f t="shared" si="151"/>
        <v>0</v>
      </c>
      <c r="R36" s="78">
        <f t="shared" si="151"/>
        <v>0</v>
      </c>
      <c r="S36" s="79">
        <f t="shared" si="151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2">SUM(W37:W41)</f>
        <v>0</v>
      </c>
      <c r="X36" s="301">
        <f t="shared" si="152"/>
        <v>0</v>
      </c>
      <c r="Y36" s="95">
        <f t="shared" si="152"/>
        <v>0</v>
      </c>
      <c r="Z36" s="78">
        <f t="shared" si="152"/>
        <v>0</v>
      </c>
      <c r="AA36" s="78">
        <f t="shared" si="152"/>
        <v>0</v>
      </c>
      <c r="AB36" s="78">
        <f t="shared" si="152"/>
        <v>0</v>
      </c>
      <c r="AC36" s="78">
        <f t="shared" si="152"/>
        <v>0</v>
      </c>
      <c r="AD36" s="78">
        <f t="shared" si="152"/>
        <v>0</v>
      </c>
      <c r="AE36" s="79">
        <f t="shared" si="152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3">SUM(AI37:AI41)</f>
        <v>0</v>
      </c>
      <c r="AJ36" s="303">
        <f t="shared" si="153"/>
        <v>0</v>
      </c>
      <c r="AK36" s="240">
        <f t="shared" si="153"/>
        <v>0</v>
      </c>
      <c r="AL36" s="241">
        <f t="shared" si="153"/>
        <v>0</v>
      </c>
      <c r="AM36" s="241">
        <f t="shared" si="153"/>
        <v>0</v>
      </c>
      <c r="AN36" s="241">
        <f t="shared" si="153"/>
        <v>0</v>
      </c>
      <c r="AO36" s="241">
        <f t="shared" si="153"/>
        <v>0</v>
      </c>
      <c r="AP36" s="241">
        <f t="shared" si="153"/>
        <v>0</v>
      </c>
      <c r="AQ36" s="239">
        <f t="shared" si="153"/>
        <v>0</v>
      </c>
      <c r="AR36" s="206"/>
      <c r="AS36" s="488">
        <v>369</v>
      </c>
      <c r="AT36" s="194">
        <f>SUMIFS($H$16:$H$274,$C$16:$C$274,$AS36)</f>
        <v>0</v>
      </c>
      <c r="AU36" s="194">
        <f>SUMIFS($T$16:$T$274,$C$16:$C$274,$AS36)</f>
        <v>0</v>
      </c>
      <c r="AV36" s="194">
        <f>SUMIFS($AF$16:$AF$274,$C$16:$C$274,$AS36)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7" t="s">
        <v>71</v>
      </c>
      <c r="E37" s="567"/>
      <c r="F37" s="567"/>
      <c r="G37" s="56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4">SUM(AG37:AQ37)</f>
        <v>0</v>
      </c>
      <c r="AG37" s="29">
        <f>I37+U37</f>
        <v>0</v>
      </c>
      <c r="AH37" s="92">
        <f t="shared" ref="AH37" si="155">J37+V37</f>
        <v>0</v>
      </c>
      <c r="AI37" s="31">
        <f t="shared" ref="AI37" si="156">K37+W37</f>
        <v>0</v>
      </c>
      <c r="AJ37" s="326">
        <f t="shared" ref="AJ37" si="157">L37+X37</f>
        <v>0</v>
      </c>
      <c r="AK37" s="290">
        <f t="shared" ref="AK37" si="158">M37+Y37</f>
        <v>0</v>
      </c>
      <c r="AL37" s="30">
        <f t="shared" ref="AL37" si="159">N37+Z37</f>
        <v>0</v>
      </c>
      <c r="AM37" s="30">
        <f t="shared" ref="AM37" si="160">O37+AA37</f>
        <v>0</v>
      </c>
      <c r="AN37" s="30">
        <f t="shared" ref="AN37" si="161">P37+AB37</f>
        <v>0</v>
      </c>
      <c r="AO37" s="30">
        <f t="shared" ref="AO37" si="162">Q37+AC37</f>
        <v>0</v>
      </c>
      <c r="AP37" s="30">
        <f t="shared" ref="AP37" si="163">R37+AD37</f>
        <v>0</v>
      </c>
      <c r="AQ37" s="31">
        <f t="shared" ref="AQ37" si="164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7" t="s">
        <v>11</v>
      </c>
      <c r="E38" s="567"/>
      <c r="F38" s="567"/>
      <c r="G38" s="56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5">SUM(AG38:AQ38)</f>
        <v>0</v>
      </c>
      <c r="AG38" s="29">
        <f>I38+U38</f>
        <v>0</v>
      </c>
      <c r="AH38" s="92">
        <f t="shared" ref="AH38" si="166">J38+V38</f>
        <v>0</v>
      </c>
      <c r="AI38" s="31">
        <f t="shared" ref="AI38" si="167">K38+W38</f>
        <v>0</v>
      </c>
      <c r="AJ38" s="326">
        <f t="shared" ref="AJ38" si="168">L38+X38</f>
        <v>0</v>
      </c>
      <c r="AK38" s="290">
        <f t="shared" ref="AK38" si="169">M38+Y38</f>
        <v>0</v>
      </c>
      <c r="AL38" s="30">
        <f t="shared" ref="AL38" si="170">N38+Z38</f>
        <v>0</v>
      </c>
      <c r="AM38" s="30">
        <f t="shared" ref="AM38" si="171">O38+AA38</f>
        <v>0</v>
      </c>
      <c r="AN38" s="30">
        <f t="shared" ref="AN38" si="172">P38+AB38</f>
        <v>0</v>
      </c>
      <c r="AO38" s="30">
        <f t="shared" ref="AO38" si="173">Q38+AC38</f>
        <v>0</v>
      </c>
      <c r="AP38" s="30">
        <f t="shared" ref="AP38" si="174">R38+AD38</f>
        <v>0</v>
      </c>
      <c r="AQ38" s="31">
        <f t="shared" ref="AQ38" si="175">S38+AE38</f>
        <v>0</v>
      </c>
      <c r="AR38" s="206"/>
      <c r="AS38" s="488">
        <v>381</v>
      </c>
      <c r="AT38" s="194">
        <f>SUMIFS($H$16:$H$274,$C$16:$C$274,$AS38)</f>
        <v>0</v>
      </c>
      <c r="AU38" s="194">
        <f>SUMIFS($T$16:$T$274,$C$16:$C$274,$AS38)</f>
        <v>0</v>
      </c>
      <c r="AV38" s="194">
        <f>SUMIFS($AF$16:$AF$274,$C$16:$C$274,$AS38)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7" t="s">
        <v>89</v>
      </c>
      <c r="E39" s="567"/>
      <c r="F39" s="567"/>
      <c r="G39" s="568"/>
      <c r="H39" s="76">
        <f t="shared" ref="H39:H44" si="176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77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78">SUM(AG39:AQ39)</f>
        <v>0</v>
      </c>
      <c r="AG39" s="29">
        <f>I39+U39</f>
        <v>0</v>
      </c>
      <c r="AH39" s="92">
        <f t="shared" ref="AH39" si="179">J39+V39</f>
        <v>0</v>
      </c>
      <c r="AI39" s="31">
        <f t="shared" ref="AI39" si="180">K39+W39</f>
        <v>0</v>
      </c>
      <c r="AJ39" s="326">
        <f t="shared" ref="AJ39" si="181">L39+X39</f>
        <v>0</v>
      </c>
      <c r="AK39" s="290">
        <f t="shared" ref="AK39" si="182">M39+Y39</f>
        <v>0</v>
      </c>
      <c r="AL39" s="30">
        <f t="shared" ref="AL39" si="183">N39+Z39</f>
        <v>0</v>
      </c>
      <c r="AM39" s="30">
        <f t="shared" ref="AM39" si="184">O39+AA39</f>
        <v>0</v>
      </c>
      <c r="AN39" s="30">
        <f t="shared" ref="AN39" si="185">P39+AB39</f>
        <v>0</v>
      </c>
      <c r="AO39" s="30">
        <f t="shared" ref="AO39" si="186">Q39+AC39</f>
        <v>0</v>
      </c>
      <c r="AP39" s="30">
        <f t="shared" ref="AP39" si="187">R39+AD39</f>
        <v>0</v>
      </c>
      <c r="AQ39" s="31">
        <f t="shared" ref="AQ39" si="188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7" t="s">
        <v>46</v>
      </c>
      <c r="E40" s="567"/>
      <c r="F40" s="567"/>
      <c r="G40" s="568"/>
      <c r="H40" s="76">
        <f t="shared" si="176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77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89">SUM(AG40:AQ40)</f>
        <v>0</v>
      </c>
      <c r="AG40" s="29">
        <f>I40+U40</f>
        <v>0</v>
      </c>
      <c r="AH40" s="92">
        <f t="shared" ref="AH40" si="190">J40+V40</f>
        <v>0</v>
      </c>
      <c r="AI40" s="31">
        <f t="shared" ref="AI40" si="191">K40+W40</f>
        <v>0</v>
      </c>
      <c r="AJ40" s="326">
        <f t="shared" ref="AJ40" si="192">L40+X40</f>
        <v>0</v>
      </c>
      <c r="AK40" s="290">
        <f t="shared" ref="AK40" si="193">M40+Y40</f>
        <v>0</v>
      </c>
      <c r="AL40" s="30">
        <f t="shared" ref="AL40" si="194">N40+Z40</f>
        <v>0</v>
      </c>
      <c r="AM40" s="30">
        <f t="shared" ref="AM40" si="195">O40+AA40</f>
        <v>0</v>
      </c>
      <c r="AN40" s="30">
        <f t="shared" ref="AN40" si="196">P40+AB40</f>
        <v>0</v>
      </c>
      <c r="AO40" s="30">
        <f t="shared" ref="AO40" si="197">Q40+AC40</f>
        <v>0</v>
      </c>
      <c r="AP40" s="30">
        <f t="shared" ref="AP40" si="198">R40+AD40</f>
        <v>0</v>
      </c>
      <c r="AQ40" s="31">
        <f t="shared" ref="AQ40" si="199">S40+AE40</f>
        <v>0</v>
      </c>
      <c r="AR40" s="206"/>
      <c r="AS40" s="107">
        <v>421</v>
      </c>
      <c r="AT40" s="194">
        <f>SUMIFS($H$16:$H$274,$C$16:$C$274,$AS40)</f>
        <v>0</v>
      </c>
      <c r="AU40" s="194">
        <f>SUMIFS($T$16:$T$274,$C$16:$C$274,$AS40)</f>
        <v>0</v>
      </c>
      <c r="AV40" s="194">
        <f>SUMIFS($AF$16:$AF$274,$C$16:$C$274,$AS40)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7" t="s">
        <v>85</v>
      </c>
      <c r="E41" s="567"/>
      <c r="F41" s="567"/>
      <c r="G41" s="568"/>
      <c r="H41" s="76">
        <f t="shared" si="176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77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0">SUM(AG41:AQ41)</f>
        <v>0</v>
      </c>
      <c r="AG41" s="29">
        <f>I41+U41</f>
        <v>0</v>
      </c>
      <c r="AH41" s="92">
        <f t="shared" ref="AH41" si="201">J41+V41</f>
        <v>0</v>
      </c>
      <c r="AI41" s="31">
        <f t="shared" ref="AI41" si="202">K41+W41</f>
        <v>0</v>
      </c>
      <c r="AJ41" s="326">
        <f t="shared" ref="AJ41" si="203">L41+X41</f>
        <v>0</v>
      </c>
      <c r="AK41" s="290">
        <f t="shared" ref="AK41" si="204">M41+Y41</f>
        <v>0</v>
      </c>
      <c r="AL41" s="30">
        <f t="shared" ref="AL41" si="205">N41+Z41</f>
        <v>0</v>
      </c>
      <c r="AM41" s="30">
        <f t="shared" ref="AM41" si="206">O41+AA41</f>
        <v>0</v>
      </c>
      <c r="AN41" s="30">
        <f t="shared" ref="AN41" si="207">P41+AB41</f>
        <v>0</v>
      </c>
      <c r="AO41" s="30">
        <f t="shared" ref="AO41" si="208">Q41+AC41</f>
        <v>0</v>
      </c>
      <c r="AP41" s="30">
        <f t="shared" ref="AP41" si="209">R41+AD41</f>
        <v>0</v>
      </c>
      <c r="AQ41" s="31">
        <f t="shared" ref="AQ41" si="210">S41+AE41</f>
        <v>0</v>
      </c>
      <c r="AR41" s="206"/>
      <c r="AS41" s="107">
        <v>422</v>
      </c>
      <c r="AT41" s="194">
        <f>SUMIFS($H$16:$H$274,$C$16:$C$274,$AS41)</f>
        <v>76000</v>
      </c>
      <c r="AU41" s="194">
        <f>SUMIFS($T$16:$T$274,$C$16:$C$274,$AS41)</f>
        <v>80000</v>
      </c>
      <c r="AV41" s="194">
        <f>SUMIFS($AF$16:$AF$274,$C$16:$C$274,$AS41)</f>
        <v>156000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15">
        <v>45</v>
      </c>
      <c r="B42" s="516"/>
      <c r="C42" s="482"/>
      <c r="D42" s="517" t="s">
        <v>86</v>
      </c>
      <c r="E42" s="517"/>
      <c r="F42" s="517"/>
      <c r="G42" s="518"/>
      <c r="H42" s="237">
        <f t="shared" si="176"/>
        <v>4700000</v>
      </c>
      <c r="I42" s="263">
        <f t="shared" ref="I42:S42" si="211">I43+I44</f>
        <v>0</v>
      </c>
      <c r="J42" s="263">
        <f t="shared" si="211"/>
        <v>190000</v>
      </c>
      <c r="K42" s="239">
        <f t="shared" si="211"/>
        <v>0</v>
      </c>
      <c r="L42" s="303">
        <f t="shared" si="211"/>
        <v>0</v>
      </c>
      <c r="M42" s="240">
        <f t="shared" si="211"/>
        <v>0</v>
      </c>
      <c r="N42" s="241">
        <f t="shared" si="211"/>
        <v>0</v>
      </c>
      <c r="O42" s="241">
        <f t="shared" si="211"/>
        <v>3025000</v>
      </c>
      <c r="P42" s="241">
        <f t="shared" si="211"/>
        <v>1485000</v>
      </c>
      <c r="Q42" s="241">
        <f t="shared" si="211"/>
        <v>0</v>
      </c>
      <c r="R42" s="241">
        <f t="shared" si="211"/>
        <v>0</v>
      </c>
      <c r="S42" s="242">
        <f t="shared" si="211"/>
        <v>0</v>
      </c>
      <c r="T42" s="237">
        <f t="shared" si="177"/>
        <v>0</v>
      </c>
      <c r="U42" s="263">
        <f t="shared" ref="U42:AE42" si="212">U43+U44</f>
        <v>0</v>
      </c>
      <c r="V42" s="241">
        <f t="shared" si="212"/>
        <v>0</v>
      </c>
      <c r="W42" s="239">
        <f t="shared" si="212"/>
        <v>0</v>
      </c>
      <c r="X42" s="303">
        <f t="shared" si="212"/>
        <v>0</v>
      </c>
      <c r="Y42" s="240">
        <f t="shared" si="212"/>
        <v>0</v>
      </c>
      <c r="Z42" s="241">
        <f t="shared" si="212"/>
        <v>0</v>
      </c>
      <c r="AA42" s="241">
        <f t="shared" si="212"/>
        <v>0</v>
      </c>
      <c r="AB42" s="241">
        <f t="shared" si="212"/>
        <v>0</v>
      </c>
      <c r="AC42" s="241">
        <f t="shared" si="212"/>
        <v>0</v>
      </c>
      <c r="AD42" s="241">
        <f t="shared" si="212"/>
        <v>0</v>
      </c>
      <c r="AE42" s="242">
        <f t="shared" si="212"/>
        <v>0</v>
      </c>
      <c r="AF42" s="262">
        <f t="shared" ref="AF42" si="213">SUM(AG42:AQ42)</f>
        <v>4700000</v>
      </c>
      <c r="AG42" s="238">
        <f t="shared" ref="AG42:AQ42" si="214">AG43+AG44</f>
        <v>0</v>
      </c>
      <c r="AH42" s="241">
        <f t="shared" si="214"/>
        <v>190000</v>
      </c>
      <c r="AI42" s="239">
        <f t="shared" si="214"/>
        <v>0</v>
      </c>
      <c r="AJ42" s="303">
        <f t="shared" si="214"/>
        <v>0</v>
      </c>
      <c r="AK42" s="240">
        <f t="shared" si="214"/>
        <v>0</v>
      </c>
      <c r="AL42" s="241">
        <f t="shared" si="214"/>
        <v>0</v>
      </c>
      <c r="AM42" s="241">
        <f t="shared" si="214"/>
        <v>3025000</v>
      </c>
      <c r="AN42" s="241">
        <f t="shared" si="214"/>
        <v>1485000</v>
      </c>
      <c r="AO42" s="241">
        <f t="shared" si="214"/>
        <v>0</v>
      </c>
      <c r="AP42" s="241">
        <f t="shared" si="214"/>
        <v>0</v>
      </c>
      <c r="AQ42" s="242">
        <f t="shared" si="214"/>
        <v>0</v>
      </c>
      <c r="AR42" s="206"/>
      <c r="AS42" s="108">
        <v>423</v>
      </c>
      <c r="AT42" s="194">
        <f>SUMIFS($H$16:$H$274,$C$16:$C$274,$AS42)</f>
        <v>0</v>
      </c>
      <c r="AU42" s="194">
        <f>SUMIFS($T$16:$T$274,$C$16:$C$274,$AS42)</f>
        <v>0</v>
      </c>
      <c r="AV42" s="194">
        <f>SUMIFS($AF$16:$AF$274,$C$16:$C$274,$AS42)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7" t="s">
        <v>87</v>
      </c>
      <c r="E43" s="567"/>
      <c r="F43" s="567"/>
      <c r="G43" s="568"/>
      <c r="H43" s="76">
        <f t="shared" si="176"/>
        <v>4700000</v>
      </c>
      <c r="I43" s="80"/>
      <c r="J43" s="94">
        <v>190000</v>
      </c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77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5">SUM(AG43:AQ43)</f>
        <v>4700000</v>
      </c>
      <c r="AG43" s="29">
        <f>I43+U43</f>
        <v>0</v>
      </c>
      <c r="AH43" s="92">
        <f t="shared" ref="AH43" si="216">J43+V43</f>
        <v>190000</v>
      </c>
      <c r="AI43" s="31">
        <f t="shared" ref="AI43" si="217">K43+W43</f>
        <v>0</v>
      </c>
      <c r="AJ43" s="326">
        <f t="shared" ref="AJ43" si="218">L43+X43</f>
        <v>0</v>
      </c>
      <c r="AK43" s="290">
        <f t="shared" ref="AK43" si="219">M43+Y43</f>
        <v>0</v>
      </c>
      <c r="AL43" s="30">
        <f t="shared" ref="AL43" si="220">N43+Z43</f>
        <v>0</v>
      </c>
      <c r="AM43" s="30">
        <f t="shared" ref="AM43" si="221">O43+AA43</f>
        <v>3025000</v>
      </c>
      <c r="AN43" s="30">
        <f t="shared" ref="AN43" si="222">P43+AB43</f>
        <v>1485000</v>
      </c>
      <c r="AO43" s="30">
        <f t="shared" ref="AO43" si="223">Q43+AC43</f>
        <v>0</v>
      </c>
      <c r="AP43" s="30">
        <f t="shared" ref="AP43" si="224">R43+AD43</f>
        <v>0</v>
      </c>
      <c r="AQ43" s="31">
        <f t="shared" ref="AQ43" si="225">S43+AE43</f>
        <v>0</v>
      </c>
      <c r="AR43" s="206"/>
      <c r="AS43" s="108">
        <v>424</v>
      </c>
      <c r="AT43" s="194">
        <f>SUMIFS($H$16:$H$274,$C$16:$C$274,$AS43)</f>
        <v>0</v>
      </c>
      <c r="AU43" s="194">
        <f>SUMIFS($T$16:$T$274,$C$16:$C$274,$AS43)</f>
        <v>0</v>
      </c>
      <c r="AV43" s="194">
        <f>SUMIFS($AF$16:$AF$274,$C$16:$C$274,$AS43)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7" t="s">
        <v>91</v>
      </c>
      <c r="E44" s="567"/>
      <c r="F44" s="567"/>
      <c r="G44" s="568"/>
      <c r="H44" s="76">
        <f t="shared" si="176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77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26">SUM(AG44:AQ44)</f>
        <v>0</v>
      </c>
      <c r="AG44" s="29">
        <f>I44+U44</f>
        <v>0</v>
      </c>
      <c r="AH44" s="92">
        <f t="shared" ref="AH44" si="227">J44+V44</f>
        <v>0</v>
      </c>
      <c r="AI44" s="31">
        <f t="shared" ref="AI44" si="228">K44+W44</f>
        <v>0</v>
      </c>
      <c r="AJ44" s="326">
        <f t="shared" ref="AJ44" si="229">L44+X44</f>
        <v>0</v>
      </c>
      <c r="AK44" s="290">
        <f t="shared" ref="AK44" si="230">M44+Y44</f>
        <v>0</v>
      </c>
      <c r="AL44" s="30">
        <f t="shared" ref="AL44" si="231">N44+Z44</f>
        <v>0</v>
      </c>
      <c r="AM44" s="30">
        <f t="shared" ref="AM44" si="232">O44+AA44</f>
        <v>0</v>
      </c>
      <c r="AN44" s="30">
        <f t="shared" ref="AN44" si="233">P44+AB44</f>
        <v>0</v>
      </c>
      <c r="AO44" s="30">
        <f t="shared" ref="AO44" si="234">Q44+AC44</f>
        <v>0</v>
      </c>
      <c r="AP44" s="30">
        <f t="shared" ref="AP44" si="235">R44+AD44</f>
        <v>0</v>
      </c>
      <c r="AQ44" s="31">
        <f t="shared" ref="AQ44" si="236">S44+AE44</f>
        <v>0</v>
      </c>
      <c r="AR44" s="206"/>
      <c r="AS44" s="108">
        <v>426</v>
      </c>
      <c r="AT44" s="194">
        <f>SUMIFS($H$16:$H$274,$C$16:$C$274,$AS44)</f>
        <v>0</v>
      </c>
      <c r="AU44" s="194">
        <f>SUMIFS($T$16:$T$274,$C$16:$C$274,$AS44)</f>
        <v>0</v>
      </c>
      <c r="AV44" s="194">
        <f>SUMIFS($AF$16:$AF$274,$C$16:$C$274,$AS44)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69" t="s">
        <v>121</v>
      </c>
      <c r="B46" s="570"/>
      <c r="C46" s="570"/>
      <c r="D46" s="572" t="s">
        <v>135</v>
      </c>
      <c r="E46" s="572"/>
      <c r="F46" s="572"/>
      <c r="G46" s="573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37">K47+K59</f>
        <v>0</v>
      </c>
      <c r="L46" s="300">
        <f t="shared" si="237"/>
        <v>0</v>
      </c>
      <c r="M46" s="120">
        <f t="shared" si="237"/>
        <v>0</v>
      </c>
      <c r="N46" s="85">
        <f t="shared" si="237"/>
        <v>0</v>
      </c>
      <c r="O46" s="85">
        <f t="shared" ref="O46" si="238">O47+O59</f>
        <v>0</v>
      </c>
      <c r="P46" s="85">
        <f t="shared" si="237"/>
        <v>0</v>
      </c>
      <c r="Q46" s="85">
        <f t="shared" si="237"/>
        <v>0</v>
      </c>
      <c r="R46" s="85">
        <f t="shared" si="237"/>
        <v>0</v>
      </c>
      <c r="S46" s="86">
        <f t="shared" si="237"/>
        <v>0</v>
      </c>
      <c r="T46" s="245">
        <f>SUM(U46:AE46)</f>
        <v>495083.72</v>
      </c>
      <c r="U46" s="84">
        <f>U47+U59</f>
        <v>0</v>
      </c>
      <c r="V46" s="285">
        <f>V47+V59</f>
        <v>0</v>
      </c>
      <c r="W46" s="86">
        <f t="shared" ref="W46:AE46" si="239">W47+W59</f>
        <v>0</v>
      </c>
      <c r="X46" s="300">
        <f t="shared" si="239"/>
        <v>0</v>
      </c>
      <c r="Y46" s="120">
        <f t="shared" si="239"/>
        <v>0</v>
      </c>
      <c r="Z46" s="85">
        <f t="shared" si="239"/>
        <v>0</v>
      </c>
      <c r="AA46" s="85">
        <f t="shared" ref="AA46" si="240">AA47+AA59</f>
        <v>495083.72</v>
      </c>
      <c r="AB46" s="85">
        <f t="shared" si="239"/>
        <v>0</v>
      </c>
      <c r="AC46" s="85">
        <f t="shared" si="239"/>
        <v>0</v>
      </c>
      <c r="AD46" s="85">
        <f t="shared" si="239"/>
        <v>0</v>
      </c>
      <c r="AE46" s="86">
        <f t="shared" si="239"/>
        <v>0</v>
      </c>
      <c r="AF46" s="261">
        <f>SUM(AG46:AQ46)</f>
        <v>495083.72</v>
      </c>
      <c r="AG46" s="468">
        <f>AG47+AG59</f>
        <v>0</v>
      </c>
      <c r="AH46" s="469">
        <f>AH47+AH59</f>
        <v>0</v>
      </c>
      <c r="AI46" s="470">
        <f t="shared" ref="AI46:AQ46" si="241">AI47+AI59</f>
        <v>0</v>
      </c>
      <c r="AJ46" s="471">
        <f>AJ47+AJ59</f>
        <v>0</v>
      </c>
      <c r="AK46" s="472">
        <f t="shared" si="241"/>
        <v>0</v>
      </c>
      <c r="AL46" s="473">
        <f t="shared" si="241"/>
        <v>0</v>
      </c>
      <c r="AM46" s="473">
        <f t="shared" ref="AM46" si="242">AM47+AM59</f>
        <v>495083.72</v>
      </c>
      <c r="AN46" s="473">
        <f t="shared" si="241"/>
        <v>0</v>
      </c>
      <c r="AO46" s="473">
        <f t="shared" si="241"/>
        <v>0</v>
      </c>
      <c r="AP46" s="473">
        <f t="shared" si="241"/>
        <v>0</v>
      </c>
      <c r="AQ46" s="470">
        <f t="shared" si="241"/>
        <v>0</v>
      </c>
      <c r="AR46" s="206"/>
      <c r="AS46" s="190"/>
      <c r="AT46" s="442" t="s">
        <v>95</v>
      </c>
      <c r="AU46" s="442" t="s">
        <v>117</v>
      </c>
      <c r="AV46" s="442" t="s">
        <v>152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65" t="s">
        <v>16</v>
      </c>
      <c r="E47" s="565"/>
      <c r="F47" s="565"/>
      <c r="G47" s="566"/>
      <c r="H47" s="75">
        <f t="shared" ref="H47:H68" si="243">SUM(I47:S47)</f>
        <v>0</v>
      </c>
      <c r="I47" s="77">
        <f>I48+I52+I57</f>
        <v>0</v>
      </c>
      <c r="J47" s="61">
        <f t="shared" ref="J47:S47" si="244">J48+J52+J57</f>
        <v>0</v>
      </c>
      <c r="K47" s="79">
        <f t="shared" si="244"/>
        <v>0</v>
      </c>
      <c r="L47" s="301">
        <f t="shared" si="244"/>
        <v>0</v>
      </c>
      <c r="M47" s="95">
        <f t="shared" si="244"/>
        <v>0</v>
      </c>
      <c r="N47" s="78">
        <f t="shared" si="244"/>
        <v>0</v>
      </c>
      <c r="O47" s="78">
        <f t="shared" si="244"/>
        <v>0</v>
      </c>
      <c r="P47" s="78">
        <f t="shared" si="244"/>
        <v>0</v>
      </c>
      <c r="Q47" s="78">
        <f t="shared" si="244"/>
        <v>0</v>
      </c>
      <c r="R47" s="78">
        <f t="shared" si="244"/>
        <v>0</v>
      </c>
      <c r="S47" s="79">
        <f t="shared" si="244"/>
        <v>0</v>
      </c>
      <c r="T47" s="237">
        <f t="shared" ref="T47:T68" si="245">SUM(U47:AE47)</f>
        <v>495083.72</v>
      </c>
      <c r="U47" s="77">
        <f>U48+U52+U57</f>
        <v>0</v>
      </c>
      <c r="V47" s="61">
        <f t="shared" ref="V47" si="246">V48+V52+V57</f>
        <v>0</v>
      </c>
      <c r="W47" s="79">
        <f t="shared" ref="W47" si="247">W48+W52+W57</f>
        <v>0</v>
      </c>
      <c r="X47" s="301">
        <f t="shared" ref="X47" si="248">X48+X52+X57</f>
        <v>0</v>
      </c>
      <c r="Y47" s="95">
        <f t="shared" ref="Y47" si="249">Y48+Y52+Y57</f>
        <v>0</v>
      </c>
      <c r="Z47" s="78">
        <f t="shared" ref="Z47" si="250">Z48+Z52+Z57</f>
        <v>0</v>
      </c>
      <c r="AA47" s="78">
        <f t="shared" ref="AA47" si="251">AA48+AA52+AA57</f>
        <v>495083.72</v>
      </c>
      <c r="AB47" s="78">
        <f t="shared" ref="AB47" si="252">AB48+AB52+AB57</f>
        <v>0</v>
      </c>
      <c r="AC47" s="78">
        <f t="shared" ref="AC47" si="253">AC48+AC52+AC57</f>
        <v>0</v>
      </c>
      <c r="AD47" s="78">
        <f t="shared" ref="AD47" si="254">AD48+AD52+AD57</f>
        <v>0</v>
      </c>
      <c r="AE47" s="79">
        <f t="shared" ref="AE47" si="255">AE48+AE52+AE57</f>
        <v>0</v>
      </c>
      <c r="AF47" s="262">
        <f t="shared" ref="AF47:AF68" si="256">SUM(AG47:AQ47)</f>
        <v>495083.72</v>
      </c>
      <c r="AG47" s="315">
        <f>AG48+AG52+AG57</f>
        <v>0</v>
      </c>
      <c r="AH47" s="263">
        <f t="shared" ref="AH47" si="257">AH48+AH52+AH57</f>
        <v>0</v>
      </c>
      <c r="AI47" s="239">
        <f t="shared" ref="AI47" si="258">AI48+AI52+AI57</f>
        <v>0</v>
      </c>
      <c r="AJ47" s="303">
        <f t="shared" ref="AJ47" si="259">AJ48+AJ52+AJ57</f>
        <v>0</v>
      </c>
      <c r="AK47" s="240">
        <f t="shared" ref="AK47" si="260">AK48+AK52+AK57</f>
        <v>0</v>
      </c>
      <c r="AL47" s="241">
        <f>AL48+AL52+AL57</f>
        <v>0</v>
      </c>
      <c r="AM47" s="241">
        <f t="shared" ref="AM47" si="261">AM48+AM52+AM57</f>
        <v>495083.72</v>
      </c>
      <c r="AN47" s="241">
        <f t="shared" ref="AN47" si="262">AN48+AN52+AN57</f>
        <v>0</v>
      </c>
      <c r="AO47" s="241">
        <f t="shared" ref="AO47" si="263">AO48+AO52+AO57</f>
        <v>0</v>
      </c>
      <c r="AP47" s="241">
        <f t="shared" ref="AP47" si="264">AP48+AP52+AP57</f>
        <v>0</v>
      </c>
      <c r="AQ47" s="239">
        <f t="shared" ref="AQ47" si="265">AQ48+AQ52+AQ57</f>
        <v>0</v>
      </c>
      <c r="AR47" s="206"/>
      <c r="AS47" s="89">
        <v>311</v>
      </c>
      <c r="AT47" s="388">
        <f>SUMIFS($H$16:$H$208,$C$16:$C$208,$AS47)</f>
        <v>5340125</v>
      </c>
      <c r="AU47" s="388">
        <f>SUMIFS($T$16:$T$208,$C$16:$C$208,$AS47)</f>
        <v>0</v>
      </c>
      <c r="AV47" s="388">
        <f>SUMIFS($AF$16:$AF$208,$C$16:$C$208,$AS47)</f>
        <v>5340125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3">
      <c r="A48" s="563">
        <v>31</v>
      </c>
      <c r="B48" s="564"/>
      <c r="C48" s="90"/>
      <c r="D48" s="565" t="s">
        <v>0</v>
      </c>
      <c r="E48" s="565"/>
      <c r="F48" s="565"/>
      <c r="G48" s="566"/>
      <c r="H48" s="75">
        <f t="shared" si="243"/>
        <v>0</v>
      </c>
      <c r="I48" s="77">
        <f>SUM(I49:I51)</f>
        <v>0</v>
      </c>
      <c r="J48" s="61">
        <f>SUM(J49:J51)</f>
        <v>0</v>
      </c>
      <c r="K48" s="79">
        <f t="shared" ref="K48:S48" si="266">SUM(K49:K51)</f>
        <v>0</v>
      </c>
      <c r="L48" s="301">
        <f t="shared" si="266"/>
        <v>0</v>
      </c>
      <c r="M48" s="95">
        <f t="shared" si="266"/>
        <v>0</v>
      </c>
      <c r="N48" s="78">
        <f t="shared" si="266"/>
        <v>0</v>
      </c>
      <c r="O48" s="78">
        <f t="shared" ref="O48" si="267">SUM(O49:O51)</f>
        <v>0</v>
      </c>
      <c r="P48" s="78">
        <f t="shared" si="266"/>
        <v>0</v>
      </c>
      <c r="Q48" s="78">
        <f t="shared" si="266"/>
        <v>0</v>
      </c>
      <c r="R48" s="78">
        <f t="shared" si="266"/>
        <v>0</v>
      </c>
      <c r="S48" s="229">
        <f t="shared" si="266"/>
        <v>0</v>
      </c>
      <c r="T48" s="248">
        <f t="shared" si="245"/>
        <v>0</v>
      </c>
      <c r="U48" s="77">
        <f>SUM(U49:U51)</f>
        <v>0</v>
      </c>
      <c r="V48" s="61">
        <f>SUM(V49:V51)</f>
        <v>0</v>
      </c>
      <c r="W48" s="79">
        <f t="shared" ref="W48:AE48" si="268">SUM(W49:W51)</f>
        <v>0</v>
      </c>
      <c r="X48" s="301">
        <f t="shared" si="268"/>
        <v>0</v>
      </c>
      <c r="Y48" s="95">
        <f t="shared" si="268"/>
        <v>0</v>
      </c>
      <c r="Z48" s="78">
        <f t="shared" si="268"/>
        <v>0</v>
      </c>
      <c r="AA48" s="78">
        <f t="shared" ref="AA48" si="269">SUM(AA49:AA51)</f>
        <v>0</v>
      </c>
      <c r="AB48" s="78">
        <f t="shared" si="268"/>
        <v>0</v>
      </c>
      <c r="AC48" s="78">
        <f t="shared" si="268"/>
        <v>0</v>
      </c>
      <c r="AD48" s="78">
        <f t="shared" si="268"/>
        <v>0</v>
      </c>
      <c r="AE48" s="229">
        <f t="shared" si="268"/>
        <v>0</v>
      </c>
      <c r="AF48" s="262">
        <f t="shared" si="256"/>
        <v>0</v>
      </c>
      <c r="AG48" s="315">
        <f>SUM(AG49:AG51)</f>
        <v>0</v>
      </c>
      <c r="AH48" s="263">
        <f>SUM(AH49:AH51)</f>
        <v>0</v>
      </c>
      <c r="AI48" s="239">
        <f t="shared" ref="AI48:AQ48" si="270">SUM(AI49:AI51)</f>
        <v>0</v>
      </c>
      <c r="AJ48" s="303">
        <f t="shared" si="270"/>
        <v>0</v>
      </c>
      <c r="AK48" s="240">
        <f t="shared" si="270"/>
        <v>0</v>
      </c>
      <c r="AL48" s="241">
        <f t="shared" si="270"/>
        <v>0</v>
      </c>
      <c r="AM48" s="241">
        <f t="shared" ref="AM48" si="271">SUM(AM49:AM51)</f>
        <v>0</v>
      </c>
      <c r="AN48" s="241">
        <f t="shared" si="270"/>
        <v>0</v>
      </c>
      <c r="AO48" s="241">
        <f t="shared" si="270"/>
        <v>0</v>
      </c>
      <c r="AP48" s="241">
        <f t="shared" si="270"/>
        <v>0</v>
      </c>
      <c r="AQ48" s="242">
        <f t="shared" si="270"/>
        <v>0</v>
      </c>
      <c r="AR48" s="206"/>
      <c r="AS48" s="89">
        <v>312</v>
      </c>
      <c r="AT48" s="388">
        <f>SUMIFS($H$16:$H$208,$C$16:$C$208,$AS48)</f>
        <v>102600</v>
      </c>
      <c r="AU48" s="388">
        <f>SUMIFS($T$16:$T$208,$C$16:$C$208,$AS48)</f>
        <v>0</v>
      </c>
      <c r="AV48" s="388">
        <f>SUMIFS($AF$16:$AF$208,$C$16:$C$208,$AS48)</f>
        <v>102600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7" t="s">
        <v>1</v>
      </c>
      <c r="E49" s="567"/>
      <c r="F49" s="567"/>
      <c r="G49" s="567"/>
      <c r="H49" s="76">
        <f t="shared" si="243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56"/>
        <v>0</v>
      </c>
      <c r="AG49" s="29">
        <f>I49+U49</f>
        <v>0</v>
      </c>
      <c r="AH49" s="92">
        <f t="shared" ref="AH49:AQ51" si="272">J49+V49</f>
        <v>0</v>
      </c>
      <c r="AI49" s="31">
        <f t="shared" si="272"/>
        <v>0</v>
      </c>
      <c r="AJ49" s="326">
        <f t="shared" si="272"/>
        <v>0</v>
      </c>
      <c r="AK49" s="290">
        <f t="shared" si="272"/>
        <v>0</v>
      </c>
      <c r="AL49" s="30">
        <f t="shared" si="272"/>
        <v>0</v>
      </c>
      <c r="AM49" s="30">
        <f t="shared" si="272"/>
        <v>0</v>
      </c>
      <c r="AN49" s="30">
        <f t="shared" si="272"/>
        <v>0</v>
      </c>
      <c r="AO49" s="30">
        <f t="shared" si="272"/>
        <v>0</v>
      </c>
      <c r="AP49" s="30">
        <f t="shared" si="272"/>
        <v>0</v>
      </c>
      <c r="AQ49" s="31">
        <f t="shared" si="272"/>
        <v>0</v>
      </c>
      <c r="AR49" s="206"/>
      <c r="AS49" s="89">
        <v>313</v>
      </c>
      <c r="AT49" s="388">
        <f>SUMIFS($H$16:$H$208,$C$16:$C$208,$AS49)</f>
        <v>912617</v>
      </c>
      <c r="AU49" s="388">
        <f>SUMIFS($T$16:$T$208,$C$16:$C$208,$AS49)</f>
        <v>0</v>
      </c>
      <c r="AV49" s="388">
        <f>SUMIFS($AF$16:$AF$208,$C$16:$C$208,$AS49)</f>
        <v>912617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30"/>
      <c r="B50" s="179"/>
      <c r="C50" s="179">
        <v>312</v>
      </c>
      <c r="D50" s="567" t="s">
        <v>2</v>
      </c>
      <c r="E50" s="567"/>
      <c r="F50" s="567"/>
      <c r="G50" s="568"/>
      <c r="H50" s="76">
        <f t="shared" si="243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5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56"/>
        <v>0</v>
      </c>
      <c r="AG50" s="29">
        <f>I50+U50</f>
        <v>0</v>
      </c>
      <c r="AH50" s="92">
        <f t="shared" si="272"/>
        <v>0</v>
      </c>
      <c r="AI50" s="31">
        <f t="shared" si="272"/>
        <v>0</v>
      </c>
      <c r="AJ50" s="326">
        <f t="shared" si="272"/>
        <v>0</v>
      </c>
      <c r="AK50" s="290">
        <f t="shared" si="272"/>
        <v>0</v>
      </c>
      <c r="AL50" s="30">
        <f t="shared" si="272"/>
        <v>0</v>
      </c>
      <c r="AM50" s="30">
        <f t="shared" si="272"/>
        <v>0</v>
      </c>
      <c r="AN50" s="30">
        <f t="shared" si="272"/>
        <v>0</v>
      </c>
      <c r="AO50" s="30">
        <f t="shared" si="272"/>
        <v>0</v>
      </c>
      <c r="AP50" s="30">
        <f t="shared" si="272"/>
        <v>0</v>
      </c>
      <c r="AQ50" s="31">
        <f t="shared" si="272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7" t="s">
        <v>3</v>
      </c>
      <c r="E51" s="567"/>
      <c r="F51" s="567"/>
      <c r="G51" s="567"/>
      <c r="H51" s="76">
        <f t="shared" si="243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5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56"/>
        <v>0</v>
      </c>
      <c r="AG51" s="29">
        <f t="shared" ref="AG51" si="273">I51+U51</f>
        <v>0</v>
      </c>
      <c r="AH51" s="92">
        <f t="shared" si="272"/>
        <v>0</v>
      </c>
      <c r="AI51" s="31">
        <f t="shared" si="272"/>
        <v>0</v>
      </c>
      <c r="AJ51" s="326">
        <f t="shared" si="272"/>
        <v>0</v>
      </c>
      <c r="AK51" s="290">
        <f t="shared" si="272"/>
        <v>0</v>
      </c>
      <c r="AL51" s="30">
        <f t="shared" si="272"/>
        <v>0</v>
      </c>
      <c r="AM51" s="30">
        <f t="shared" si="272"/>
        <v>0</v>
      </c>
      <c r="AN51" s="30">
        <f t="shared" si="272"/>
        <v>0</v>
      </c>
      <c r="AO51" s="30">
        <f t="shared" si="272"/>
        <v>0</v>
      </c>
      <c r="AP51" s="30">
        <f t="shared" si="272"/>
        <v>0</v>
      </c>
      <c r="AQ51" s="31">
        <f t="shared" si="272"/>
        <v>0</v>
      </c>
      <c r="AR51" s="206"/>
      <c r="AS51" s="89">
        <v>321</v>
      </c>
      <c r="AT51" s="388">
        <f>SUMIFS($H$16:$H$208,$C$16:$C$208,$AS51)</f>
        <v>326170</v>
      </c>
      <c r="AU51" s="388">
        <f>SUMIFS($T$16:$T$208,$C$16:$C$208,$AS51)</f>
        <v>87000</v>
      </c>
      <c r="AV51" s="388">
        <f>SUMIFS($AF$16:$AF$208,$C$16:$C$208,$AS51)</f>
        <v>413170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3">
        <v>32</v>
      </c>
      <c r="B52" s="564"/>
      <c r="C52" s="90"/>
      <c r="D52" s="565" t="s">
        <v>4</v>
      </c>
      <c r="E52" s="565"/>
      <c r="F52" s="565"/>
      <c r="G52" s="566"/>
      <c r="H52" s="75">
        <f t="shared" si="243"/>
        <v>0</v>
      </c>
      <c r="I52" s="77">
        <f>SUM(I53:I56)</f>
        <v>0</v>
      </c>
      <c r="J52" s="61">
        <f>SUM(J53:J56)</f>
        <v>0</v>
      </c>
      <c r="K52" s="79">
        <f t="shared" ref="K52:S52" si="274">SUM(K53:K56)</f>
        <v>0</v>
      </c>
      <c r="L52" s="301">
        <f t="shared" si="274"/>
        <v>0</v>
      </c>
      <c r="M52" s="95">
        <f t="shared" si="274"/>
        <v>0</v>
      </c>
      <c r="N52" s="78">
        <f t="shared" si="274"/>
        <v>0</v>
      </c>
      <c r="O52" s="78">
        <f t="shared" ref="O52" si="275">SUM(O53:O56)</f>
        <v>0</v>
      </c>
      <c r="P52" s="78">
        <f t="shared" si="274"/>
        <v>0</v>
      </c>
      <c r="Q52" s="78">
        <f t="shared" si="274"/>
        <v>0</v>
      </c>
      <c r="R52" s="78">
        <f t="shared" si="274"/>
        <v>0</v>
      </c>
      <c r="S52" s="79">
        <f t="shared" si="274"/>
        <v>0</v>
      </c>
      <c r="T52" s="237">
        <f t="shared" si="245"/>
        <v>495083.72</v>
      </c>
      <c r="U52" s="77">
        <f t="shared" ref="U52:AE52" si="276">SUM(U53:U56)</f>
        <v>0</v>
      </c>
      <c r="V52" s="61">
        <f t="shared" ref="V52" si="277">SUM(V53:V56)</f>
        <v>0</v>
      </c>
      <c r="W52" s="79">
        <f t="shared" si="276"/>
        <v>0</v>
      </c>
      <c r="X52" s="301">
        <f t="shared" si="276"/>
        <v>0</v>
      </c>
      <c r="Y52" s="95">
        <f t="shared" si="276"/>
        <v>0</v>
      </c>
      <c r="Z52" s="78">
        <f t="shared" si="276"/>
        <v>0</v>
      </c>
      <c r="AA52" s="78">
        <f>SUM(AA53:AA56)</f>
        <v>495083.72</v>
      </c>
      <c r="AB52" s="78">
        <f t="shared" si="276"/>
        <v>0</v>
      </c>
      <c r="AC52" s="78">
        <f t="shared" si="276"/>
        <v>0</v>
      </c>
      <c r="AD52" s="78">
        <f t="shared" si="276"/>
        <v>0</v>
      </c>
      <c r="AE52" s="79">
        <f t="shared" si="276"/>
        <v>0</v>
      </c>
      <c r="AF52" s="262">
        <f t="shared" si="256"/>
        <v>495083.72</v>
      </c>
      <c r="AG52" s="315">
        <f t="shared" ref="AG52:AQ52" si="278">SUM(AG53:AG56)</f>
        <v>0</v>
      </c>
      <c r="AH52" s="263">
        <f t="shared" ref="AH52" si="279">SUM(AH53:AH56)</f>
        <v>0</v>
      </c>
      <c r="AI52" s="239">
        <f t="shared" si="278"/>
        <v>0</v>
      </c>
      <c r="AJ52" s="303">
        <f t="shared" si="278"/>
        <v>0</v>
      </c>
      <c r="AK52" s="240">
        <f t="shared" si="278"/>
        <v>0</v>
      </c>
      <c r="AL52" s="241">
        <f t="shared" si="278"/>
        <v>0</v>
      </c>
      <c r="AM52" s="241">
        <f t="shared" ref="AM52" si="280">SUM(AM53:AM56)</f>
        <v>495083.72</v>
      </c>
      <c r="AN52" s="241">
        <f t="shared" si="278"/>
        <v>0</v>
      </c>
      <c r="AO52" s="241">
        <f t="shared" si="278"/>
        <v>0</v>
      </c>
      <c r="AP52" s="241">
        <f t="shared" si="278"/>
        <v>0</v>
      </c>
      <c r="AQ52" s="239">
        <f t="shared" si="278"/>
        <v>0</v>
      </c>
      <c r="AR52" s="206"/>
      <c r="AS52" s="89">
        <v>322</v>
      </c>
      <c r="AT52" s="388">
        <f>SUMIFS($H$16:$H$208,$C$16:$C$208,$AS52)</f>
        <v>480000</v>
      </c>
      <c r="AU52" s="388">
        <f>SUMIFS($T$16:$T$208,$C$16:$C$208,$AS52)</f>
        <v>118781.28</v>
      </c>
      <c r="AV52" s="388">
        <f>SUMIFS($AF$16:$AF$208,$C$16:$C$208,$AS52)</f>
        <v>598781.28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7" t="s">
        <v>5</v>
      </c>
      <c r="E53" s="567"/>
      <c r="F53" s="567"/>
      <c r="G53" s="567"/>
      <c r="H53" s="76">
        <f t="shared" si="243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5"/>
        <v>87000</v>
      </c>
      <c r="U53" s="80"/>
      <c r="V53" s="94"/>
      <c r="W53" s="82"/>
      <c r="X53" s="302"/>
      <c r="Y53" s="118"/>
      <c r="Z53" s="81"/>
      <c r="AA53" s="81">
        <v>87000</v>
      </c>
      <c r="AB53" s="81"/>
      <c r="AC53" s="81"/>
      <c r="AD53" s="81"/>
      <c r="AE53" s="82"/>
      <c r="AF53" s="109">
        <f t="shared" si="256"/>
        <v>87000</v>
      </c>
      <c r="AG53" s="29">
        <f t="shared" ref="AG53:AG56" si="281">I53+U53</f>
        <v>0</v>
      </c>
      <c r="AH53" s="92">
        <f t="shared" ref="AH53:AH56" si="282">J53+V53</f>
        <v>0</v>
      </c>
      <c r="AI53" s="31">
        <f t="shared" ref="AI53:AI56" si="283">K53+W53</f>
        <v>0</v>
      </c>
      <c r="AJ53" s="326">
        <f t="shared" ref="AJ53:AJ56" si="284">L53+X53</f>
        <v>0</v>
      </c>
      <c r="AK53" s="290">
        <f t="shared" ref="AK53:AK56" si="285">M53+Y53</f>
        <v>0</v>
      </c>
      <c r="AL53" s="30">
        <f t="shared" ref="AL53:AL56" si="286">N53+Z53</f>
        <v>0</v>
      </c>
      <c r="AM53" s="30">
        <f>O53+AA53</f>
        <v>87000</v>
      </c>
      <c r="AN53" s="30">
        <f t="shared" ref="AN53:AN56" si="287">P53+AB53</f>
        <v>0</v>
      </c>
      <c r="AO53" s="30">
        <f t="shared" ref="AO53:AO56" si="288">Q53+AC53</f>
        <v>0</v>
      </c>
      <c r="AP53" s="30">
        <f t="shared" ref="AP53:AP56" si="289">R53+AD53</f>
        <v>0</v>
      </c>
      <c r="AQ53" s="31">
        <f t="shared" ref="AQ53:AQ56" si="290">S53+AE53</f>
        <v>0</v>
      </c>
      <c r="AR53" s="206"/>
      <c r="AS53" s="89">
        <v>323</v>
      </c>
      <c r="AT53" s="388">
        <f>SUMIFS($H$16:$H$208,$C$16:$C$208,$AS53)</f>
        <v>233400</v>
      </c>
      <c r="AU53" s="388">
        <f>SUMIFS($T$16:$T$208,$C$16:$C$208,$AS53)</f>
        <v>161900</v>
      </c>
      <c r="AV53" s="388">
        <f>SUMIFS($AF$16:$AF$208,$C$16:$C$208,$AS53)</f>
        <v>395300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7" t="s">
        <v>6</v>
      </c>
      <c r="E54" s="567"/>
      <c r="F54" s="567"/>
      <c r="G54" s="567"/>
      <c r="H54" s="76">
        <f t="shared" si="243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5"/>
        <v>7000</v>
      </c>
      <c r="U54" s="80"/>
      <c r="V54" s="94"/>
      <c r="W54" s="82"/>
      <c r="X54" s="302"/>
      <c r="Y54" s="118"/>
      <c r="Z54" s="81"/>
      <c r="AA54" s="81">
        <v>7000</v>
      </c>
      <c r="AB54" s="81"/>
      <c r="AC54" s="81"/>
      <c r="AD54" s="81"/>
      <c r="AE54" s="82"/>
      <c r="AF54" s="109">
        <f t="shared" si="256"/>
        <v>7000</v>
      </c>
      <c r="AG54" s="29">
        <f t="shared" si="281"/>
        <v>0</v>
      </c>
      <c r="AH54" s="92">
        <f t="shared" si="282"/>
        <v>0</v>
      </c>
      <c r="AI54" s="31">
        <f t="shared" si="283"/>
        <v>0</v>
      </c>
      <c r="AJ54" s="326">
        <f t="shared" si="284"/>
        <v>0</v>
      </c>
      <c r="AK54" s="290">
        <f t="shared" si="285"/>
        <v>0</v>
      </c>
      <c r="AL54" s="30">
        <f t="shared" si="286"/>
        <v>0</v>
      </c>
      <c r="AM54" s="30">
        <f>O54+AA54</f>
        <v>7000</v>
      </c>
      <c r="AN54" s="30">
        <f t="shared" si="287"/>
        <v>0</v>
      </c>
      <c r="AO54" s="30">
        <f t="shared" si="288"/>
        <v>0</v>
      </c>
      <c r="AP54" s="30">
        <f t="shared" si="289"/>
        <v>0</v>
      </c>
      <c r="AQ54" s="31">
        <f t="shared" si="290"/>
        <v>0</v>
      </c>
      <c r="AR54" s="206"/>
      <c r="AS54" s="89">
        <v>324</v>
      </c>
      <c r="AT54" s="388">
        <f>SUMIFS($H$16:$H$208,$C$16:$C$208,$AS54)</f>
        <v>0</v>
      </c>
      <c r="AU54" s="388">
        <f>SUMIFS($T$16:$T$208,$C$16:$C$208,$AS54)</f>
        <v>0</v>
      </c>
      <c r="AV54" s="388">
        <f>SUMIFS($AF$16:$AF$208,$C$16:$C$208,$AS54)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7" t="s">
        <v>7</v>
      </c>
      <c r="E55" s="567"/>
      <c r="F55" s="567"/>
      <c r="G55" s="56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23000</v>
      </c>
      <c r="U55" s="80"/>
      <c r="V55" s="94"/>
      <c r="W55" s="82"/>
      <c r="X55" s="302"/>
      <c r="Y55" s="118"/>
      <c r="Z55" s="81"/>
      <c r="AA55" s="81">
        <v>23000</v>
      </c>
      <c r="AB55" s="81"/>
      <c r="AC55" s="81"/>
      <c r="AD55" s="81"/>
      <c r="AE55" s="82"/>
      <c r="AF55" s="109">
        <f>SUM(AG55:AQ55)</f>
        <v>23000</v>
      </c>
      <c r="AG55" s="29">
        <f t="shared" si="281"/>
        <v>0</v>
      </c>
      <c r="AH55" s="92">
        <f t="shared" si="282"/>
        <v>0</v>
      </c>
      <c r="AI55" s="31">
        <f t="shared" si="283"/>
        <v>0</v>
      </c>
      <c r="AJ55" s="326">
        <f t="shared" si="284"/>
        <v>0</v>
      </c>
      <c r="AK55" s="290">
        <f t="shared" si="285"/>
        <v>0</v>
      </c>
      <c r="AL55" s="30">
        <f t="shared" si="286"/>
        <v>0</v>
      </c>
      <c r="AM55" s="30">
        <f>O55+AA55</f>
        <v>23000</v>
      </c>
      <c r="AN55" s="30">
        <f t="shared" si="287"/>
        <v>0</v>
      </c>
      <c r="AO55" s="30">
        <f t="shared" si="288"/>
        <v>0</v>
      </c>
      <c r="AP55" s="30">
        <f t="shared" si="289"/>
        <v>0</v>
      </c>
      <c r="AQ55" s="31">
        <f t="shared" si="290"/>
        <v>0</v>
      </c>
      <c r="AR55" s="206"/>
      <c r="AS55" s="89">
        <v>329</v>
      </c>
      <c r="AT55" s="388">
        <f>SUMIFS($H$16:$H$208,$C$16:$C$208,$AS55)</f>
        <v>56700</v>
      </c>
      <c r="AU55" s="388">
        <f>SUMIFS($T$16:$T$208,$C$16:$C$208,$AS55)</f>
        <v>418083.72</v>
      </c>
      <c r="AV55" s="388">
        <f>SUMIFS($AF$16:$AF$208,$C$16:$C$208,$AS55)</f>
        <v>474783.72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7" t="s">
        <v>8</v>
      </c>
      <c r="E56" s="567"/>
      <c r="F56" s="567"/>
      <c r="G56" s="568"/>
      <c r="H56" s="76">
        <f t="shared" si="243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5"/>
        <v>378083.72</v>
      </c>
      <c r="U56" s="80"/>
      <c r="V56" s="94"/>
      <c r="W56" s="82"/>
      <c r="X56" s="302"/>
      <c r="Y56" s="118"/>
      <c r="Z56" s="81"/>
      <c r="AA56" s="81">
        <v>378083.72</v>
      </c>
      <c r="AB56" s="81"/>
      <c r="AC56" s="81"/>
      <c r="AD56" s="81"/>
      <c r="AE56" s="82"/>
      <c r="AF56" s="109">
        <f t="shared" si="256"/>
        <v>378083.72</v>
      </c>
      <c r="AG56" s="29">
        <f t="shared" si="281"/>
        <v>0</v>
      </c>
      <c r="AH56" s="92">
        <f t="shared" si="282"/>
        <v>0</v>
      </c>
      <c r="AI56" s="31">
        <f t="shared" si="283"/>
        <v>0</v>
      </c>
      <c r="AJ56" s="326">
        <f t="shared" si="284"/>
        <v>0</v>
      </c>
      <c r="AK56" s="290">
        <f t="shared" si="285"/>
        <v>0</v>
      </c>
      <c r="AL56" s="30">
        <f t="shared" si="286"/>
        <v>0</v>
      </c>
      <c r="AM56" s="30">
        <f>O56+AA56</f>
        <v>378083.72</v>
      </c>
      <c r="AN56" s="30">
        <f t="shared" si="287"/>
        <v>0</v>
      </c>
      <c r="AO56" s="30">
        <f t="shared" si="288"/>
        <v>0</v>
      </c>
      <c r="AP56" s="30">
        <f t="shared" si="289"/>
        <v>0</v>
      </c>
      <c r="AQ56" s="31">
        <f t="shared" si="290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3">
        <v>36</v>
      </c>
      <c r="B57" s="564"/>
      <c r="C57" s="90"/>
      <c r="D57" s="565" t="s">
        <v>259</v>
      </c>
      <c r="E57" s="565"/>
      <c r="F57" s="565"/>
      <c r="G57" s="566"/>
      <c r="H57" s="75">
        <f t="shared" ref="H57:H58" si="291">SUM(I57:S57)</f>
        <v>0</v>
      </c>
      <c r="I57" s="77">
        <f>I58</f>
        <v>0</v>
      </c>
      <c r="J57" s="61">
        <f t="shared" ref="J57:S57" si="292">J58</f>
        <v>0</v>
      </c>
      <c r="K57" s="79">
        <f t="shared" si="292"/>
        <v>0</v>
      </c>
      <c r="L57" s="301">
        <f t="shared" si="292"/>
        <v>0</v>
      </c>
      <c r="M57" s="95">
        <f t="shared" si="292"/>
        <v>0</v>
      </c>
      <c r="N57" s="78">
        <f t="shared" si="292"/>
        <v>0</v>
      </c>
      <c r="O57" s="78">
        <f t="shared" si="292"/>
        <v>0</v>
      </c>
      <c r="P57" s="78">
        <f t="shared" si="292"/>
        <v>0</v>
      </c>
      <c r="Q57" s="78">
        <f t="shared" si="292"/>
        <v>0</v>
      </c>
      <c r="R57" s="78">
        <f t="shared" si="292"/>
        <v>0</v>
      </c>
      <c r="S57" s="79">
        <f t="shared" si="292"/>
        <v>0</v>
      </c>
      <c r="T57" s="237">
        <f t="shared" ref="T57:T58" si="293">SUM(U57:AE57)</f>
        <v>0</v>
      </c>
      <c r="U57" s="77">
        <f>U58</f>
        <v>0</v>
      </c>
      <c r="V57" s="61">
        <f t="shared" ref="V57" si="294">V58</f>
        <v>0</v>
      </c>
      <c r="W57" s="79">
        <f t="shared" ref="W57" si="295">W58</f>
        <v>0</v>
      </c>
      <c r="X57" s="301">
        <f t="shared" ref="X57" si="296">X58</f>
        <v>0</v>
      </c>
      <c r="Y57" s="95">
        <f t="shared" ref="Y57" si="297">Y58</f>
        <v>0</v>
      </c>
      <c r="Z57" s="78">
        <f t="shared" ref="Z57" si="298">Z58</f>
        <v>0</v>
      </c>
      <c r="AA57" s="78">
        <f t="shared" ref="AA57" si="299">AA58</f>
        <v>0</v>
      </c>
      <c r="AB57" s="78">
        <f t="shared" ref="AB57" si="300">AB58</f>
        <v>0</v>
      </c>
      <c r="AC57" s="78">
        <f t="shared" ref="AC57" si="301">AC58</f>
        <v>0</v>
      </c>
      <c r="AD57" s="78">
        <f t="shared" ref="AD57" si="302">AD58</f>
        <v>0</v>
      </c>
      <c r="AE57" s="79">
        <f t="shared" ref="AE57" si="303">AE58</f>
        <v>0</v>
      </c>
      <c r="AF57" s="262">
        <f t="shared" ref="AF57:AF58" si="304">SUM(AG57:AQ57)</f>
        <v>0</v>
      </c>
      <c r="AG57" s="315">
        <f>AG58</f>
        <v>0</v>
      </c>
      <c r="AH57" s="263">
        <f t="shared" ref="AH57" si="305">AH58</f>
        <v>0</v>
      </c>
      <c r="AI57" s="239">
        <f t="shared" ref="AI57" si="306">AI58</f>
        <v>0</v>
      </c>
      <c r="AJ57" s="303">
        <f t="shared" ref="AJ57" si="307">AJ58</f>
        <v>0</v>
      </c>
      <c r="AK57" s="240">
        <f t="shared" ref="AK57" si="308">AK58</f>
        <v>0</v>
      </c>
      <c r="AL57" s="241">
        <f t="shared" ref="AL57" si="309">AL58</f>
        <v>0</v>
      </c>
      <c r="AM57" s="241">
        <f t="shared" ref="AM57" si="310">AM58</f>
        <v>0</v>
      </c>
      <c r="AN57" s="241">
        <f t="shared" ref="AN57" si="311">AN58</f>
        <v>0</v>
      </c>
      <c r="AO57" s="241">
        <f t="shared" ref="AO57" si="312">AO58</f>
        <v>0</v>
      </c>
      <c r="AP57" s="241">
        <f t="shared" ref="AP57" si="313">AP58</f>
        <v>0</v>
      </c>
      <c r="AQ57" s="239">
        <f t="shared" ref="AQ57" si="314">AQ58</f>
        <v>0</v>
      </c>
      <c r="AR57" s="206"/>
      <c r="AS57" s="89">
        <v>342</v>
      </c>
      <c r="AT57" s="388">
        <f>SUMIFS($H$16:$H$208,$C$16:$C$208,$AS57)</f>
        <v>0</v>
      </c>
      <c r="AU57" s="388">
        <f>SUMIFS($T$16:$T$208,$C$16:$C$208,$AS57)</f>
        <v>0</v>
      </c>
      <c r="AV57" s="388">
        <f>SUMIFS($AF$16:$AF$208,$C$16:$C$208,$AS57)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7" t="s">
        <v>183</v>
      </c>
      <c r="E58" s="567"/>
      <c r="F58" s="567"/>
      <c r="G58" s="568"/>
      <c r="H58" s="76">
        <f t="shared" si="291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3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04"/>
        <v>0</v>
      </c>
      <c r="AG58" s="474">
        <f>I58+U58</f>
        <v>0</v>
      </c>
      <c r="AH58" s="30">
        <f t="shared" ref="AH58:AQ58" si="315">J58+V58</f>
        <v>0</v>
      </c>
      <c r="AI58" s="290">
        <f t="shared" si="315"/>
        <v>0</v>
      </c>
      <c r="AJ58" s="474">
        <f t="shared" si="315"/>
        <v>0</v>
      </c>
      <c r="AK58" s="475">
        <f t="shared" si="315"/>
        <v>0</v>
      </c>
      <c r="AL58" s="30">
        <f t="shared" si="315"/>
        <v>0</v>
      </c>
      <c r="AM58" s="30">
        <f t="shared" si="315"/>
        <v>0</v>
      </c>
      <c r="AN58" s="30">
        <f t="shared" si="315"/>
        <v>0</v>
      </c>
      <c r="AO58" s="30">
        <f t="shared" si="315"/>
        <v>0</v>
      </c>
      <c r="AP58" s="30">
        <f t="shared" si="315"/>
        <v>0</v>
      </c>
      <c r="AQ58" s="31">
        <f t="shared" si="315"/>
        <v>0</v>
      </c>
      <c r="AR58" s="206"/>
      <c r="AS58" s="89">
        <v>343</v>
      </c>
      <c r="AT58" s="388">
        <f>SUMIFS($H$16:$H$208,$C$16:$C$208,$AS58)</f>
        <v>9000</v>
      </c>
      <c r="AU58" s="388">
        <f>SUMIFS($T$16:$T$208,$C$16:$C$208,$AS58)</f>
        <v>0</v>
      </c>
      <c r="AV58" s="388">
        <f>SUMIFS($AF$16:$AF$208,$C$16:$C$208,$AS58)</f>
        <v>9000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74" t="s">
        <v>17</v>
      </c>
      <c r="E59" s="574"/>
      <c r="F59" s="574"/>
      <c r="G59" s="575"/>
      <c r="H59" s="75">
        <f t="shared" si="243"/>
        <v>0</v>
      </c>
      <c r="I59" s="77">
        <f>I60+I66</f>
        <v>0</v>
      </c>
      <c r="J59" s="61">
        <f>J60+J66</f>
        <v>0</v>
      </c>
      <c r="K59" s="79">
        <f t="shared" ref="K59:S59" si="316">K60+K66</f>
        <v>0</v>
      </c>
      <c r="L59" s="301">
        <f t="shared" si="316"/>
        <v>0</v>
      </c>
      <c r="M59" s="95">
        <f t="shared" si="316"/>
        <v>0</v>
      </c>
      <c r="N59" s="78">
        <f t="shared" si="316"/>
        <v>0</v>
      </c>
      <c r="O59" s="78">
        <f t="shared" ref="O59" si="317">O60+O66</f>
        <v>0</v>
      </c>
      <c r="P59" s="78">
        <f t="shared" si="316"/>
        <v>0</v>
      </c>
      <c r="Q59" s="78">
        <f t="shared" si="316"/>
        <v>0</v>
      </c>
      <c r="R59" s="78">
        <f t="shared" si="316"/>
        <v>0</v>
      </c>
      <c r="S59" s="79">
        <f t="shared" si="316"/>
        <v>0</v>
      </c>
      <c r="T59" s="237">
        <f t="shared" si="245"/>
        <v>0</v>
      </c>
      <c r="U59" s="77">
        <f>U60+U66</f>
        <v>0</v>
      </c>
      <c r="V59" s="61">
        <f>V60+V66</f>
        <v>0</v>
      </c>
      <c r="W59" s="79">
        <f t="shared" ref="W59:AE59" si="318">W60+W66</f>
        <v>0</v>
      </c>
      <c r="X59" s="301">
        <f t="shared" si="318"/>
        <v>0</v>
      </c>
      <c r="Y59" s="95">
        <f t="shared" si="318"/>
        <v>0</v>
      </c>
      <c r="Z59" s="78">
        <f t="shared" si="318"/>
        <v>0</v>
      </c>
      <c r="AA59" s="78">
        <f t="shared" ref="AA59" si="319">AA60+AA66</f>
        <v>0</v>
      </c>
      <c r="AB59" s="78">
        <f t="shared" si="318"/>
        <v>0</v>
      </c>
      <c r="AC59" s="78">
        <f t="shared" si="318"/>
        <v>0</v>
      </c>
      <c r="AD59" s="78">
        <f t="shared" si="318"/>
        <v>0</v>
      </c>
      <c r="AE59" s="79">
        <f t="shared" si="318"/>
        <v>0</v>
      </c>
      <c r="AF59" s="262">
        <f t="shared" si="256"/>
        <v>0</v>
      </c>
      <c r="AG59" s="315">
        <f>AG60+AG66</f>
        <v>0</v>
      </c>
      <c r="AH59" s="263">
        <f>AH60+AH66</f>
        <v>0</v>
      </c>
      <c r="AI59" s="239">
        <f t="shared" ref="AI59:AQ59" si="320">AI60+AI66</f>
        <v>0</v>
      </c>
      <c r="AJ59" s="303">
        <f t="shared" si="320"/>
        <v>0</v>
      </c>
      <c r="AK59" s="240">
        <f t="shared" si="320"/>
        <v>0</v>
      </c>
      <c r="AL59" s="241">
        <f t="shared" si="320"/>
        <v>0</v>
      </c>
      <c r="AM59" s="241">
        <f t="shared" ref="AM59" si="321">AM60+AM66</f>
        <v>0</v>
      </c>
      <c r="AN59" s="241">
        <f t="shared" si="320"/>
        <v>0</v>
      </c>
      <c r="AO59" s="241">
        <f t="shared" si="320"/>
        <v>0</v>
      </c>
      <c r="AP59" s="241">
        <f t="shared" si="320"/>
        <v>0</v>
      </c>
      <c r="AQ59" s="239">
        <f t="shared" si="320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3">
        <v>42</v>
      </c>
      <c r="B60" s="564"/>
      <c r="C60" s="437"/>
      <c r="D60" s="565" t="s">
        <v>45</v>
      </c>
      <c r="E60" s="565"/>
      <c r="F60" s="565"/>
      <c r="G60" s="56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2">SUM(K61:K65)</f>
        <v>0</v>
      </c>
      <c r="L60" s="301">
        <f t="shared" si="322"/>
        <v>0</v>
      </c>
      <c r="M60" s="95">
        <f t="shared" si="322"/>
        <v>0</v>
      </c>
      <c r="N60" s="78">
        <f t="shared" si="322"/>
        <v>0</v>
      </c>
      <c r="O60" s="78">
        <f t="shared" ref="O60" si="323">SUM(O61:O65)</f>
        <v>0</v>
      </c>
      <c r="P60" s="78">
        <f t="shared" si="322"/>
        <v>0</v>
      </c>
      <c r="Q60" s="78">
        <f t="shared" si="322"/>
        <v>0</v>
      </c>
      <c r="R60" s="78">
        <f t="shared" si="322"/>
        <v>0</v>
      </c>
      <c r="S60" s="79">
        <f t="shared" si="322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24">SUM(W61:W65)</f>
        <v>0</v>
      </c>
      <c r="X60" s="301">
        <f t="shared" si="324"/>
        <v>0</v>
      </c>
      <c r="Y60" s="95">
        <f t="shared" si="324"/>
        <v>0</v>
      </c>
      <c r="Z60" s="78">
        <f t="shared" si="324"/>
        <v>0</v>
      </c>
      <c r="AA60" s="78">
        <f t="shared" ref="AA60" si="325">SUM(AA61:AA65)</f>
        <v>0</v>
      </c>
      <c r="AB60" s="78">
        <f t="shared" si="324"/>
        <v>0</v>
      </c>
      <c r="AC60" s="78">
        <f t="shared" si="324"/>
        <v>0</v>
      </c>
      <c r="AD60" s="78">
        <f t="shared" si="324"/>
        <v>0</v>
      </c>
      <c r="AE60" s="79">
        <f t="shared" si="324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26">SUM(AI61:AI65)</f>
        <v>0</v>
      </c>
      <c r="AJ60" s="303">
        <f t="shared" si="326"/>
        <v>0</v>
      </c>
      <c r="AK60" s="240">
        <f t="shared" si="326"/>
        <v>0</v>
      </c>
      <c r="AL60" s="241">
        <f t="shared" si="326"/>
        <v>0</v>
      </c>
      <c r="AM60" s="241">
        <f t="shared" ref="AM60" si="327">SUM(AM61:AM65)</f>
        <v>0</v>
      </c>
      <c r="AN60" s="241">
        <f t="shared" si="326"/>
        <v>0</v>
      </c>
      <c r="AO60" s="241">
        <f t="shared" si="326"/>
        <v>0</v>
      </c>
      <c r="AP60" s="241">
        <f t="shared" si="326"/>
        <v>0</v>
      </c>
      <c r="AQ60" s="239">
        <f t="shared" si="326"/>
        <v>0</v>
      </c>
      <c r="AR60" s="206"/>
      <c r="AS60" s="89">
        <v>369</v>
      </c>
      <c r="AT60" s="388">
        <f>SUMIFS($H$16:$H$208,$C$16:$C$208,$AS60)</f>
        <v>0</v>
      </c>
      <c r="AU60" s="388">
        <f>SUMIFS($T$16:$T$208,$C$16:$C$208,$AS60)</f>
        <v>0</v>
      </c>
      <c r="AV60" s="388">
        <f>SUMIFS($AF$16:$AF$208,$C$16:$C$208,$AS60)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7" t="s">
        <v>71</v>
      </c>
      <c r="E61" s="567"/>
      <c r="F61" s="567"/>
      <c r="G61" s="56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28">I61+U61</f>
        <v>0</v>
      </c>
      <c r="AH61" s="92">
        <f t="shared" ref="AH61:AH65" si="329">J61+V61</f>
        <v>0</v>
      </c>
      <c r="AI61" s="31">
        <f t="shared" ref="AI61:AI65" si="330">K61+W61</f>
        <v>0</v>
      </c>
      <c r="AJ61" s="326">
        <f t="shared" ref="AJ61:AJ65" si="331">L61+X61</f>
        <v>0</v>
      </c>
      <c r="AK61" s="290">
        <f t="shared" ref="AK61:AK65" si="332">M61+Y61</f>
        <v>0</v>
      </c>
      <c r="AL61" s="30">
        <f t="shared" ref="AL61:AL65" si="333">N61+Z61</f>
        <v>0</v>
      </c>
      <c r="AM61" s="30">
        <f t="shared" ref="AM61:AM65" si="334">O61+AA61</f>
        <v>0</v>
      </c>
      <c r="AN61" s="30">
        <f t="shared" ref="AN61:AN65" si="335">P61+AB61</f>
        <v>0</v>
      </c>
      <c r="AO61" s="30">
        <f t="shared" ref="AO61:AO65" si="336">Q61+AC61</f>
        <v>0</v>
      </c>
      <c r="AP61" s="30">
        <f t="shared" ref="AP61:AP65" si="337">R61+AD61</f>
        <v>0</v>
      </c>
      <c r="AQ61" s="31">
        <f t="shared" ref="AQ61:AQ65" si="338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7" t="s">
        <v>11</v>
      </c>
      <c r="E62" s="567"/>
      <c r="F62" s="567"/>
      <c r="G62" s="56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28"/>
        <v>0</v>
      </c>
      <c r="AH62" s="92">
        <f t="shared" si="329"/>
        <v>0</v>
      </c>
      <c r="AI62" s="31">
        <f t="shared" si="330"/>
        <v>0</v>
      </c>
      <c r="AJ62" s="326">
        <f t="shared" si="331"/>
        <v>0</v>
      </c>
      <c r="AK62" s="290">
        <f t="shared" si="332"/>
        <v>0</v>
      </c>
      <c r="AL62" s="30">
        <f t="shared" si="333"/>
        <v>0</v>
      </c>
      <c r="AM62" s="30">
        <f t="shared" si="334"/>
        <v>0</v>
      </c>
      <c r="AN62" s="30">
        <f t="shared" si="335"/>
        <v>0</v>
      </c>
      <c r="AO62" s="30">
        <f t="shared" si="336"/>
        <v>0</v>
      </c>
      <c r="AP62" s="30">
        <f t="shared" si="337"/>
        <v>0</v>
      </c>
      <c r="AQ62" s="31">
        <f t="shared" si="338"/>
        <v>0</v>
      </c>
      <c r="AR62" s="206"/>
      <c r="AS62" s="89">
        <v>381</v>
      </c>
      <c r="AT62" s="388">
        <f>SUMIFS($H$16:$H$208,$C$16:$C$208,$AS62)</f>
        <v>0</v>
      </c>
      <c r="AU62" s="388">
        <f>SUMIFS($T$16:$T$208,$C$16:$C$208,$AS62)</f>
        <v>0</v>
      </c>
      <c r="AV62" s="388">
        <f>SUMIFS($AF$16:$AF$208,$C$16:$C$208,$AS62)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7" t="s">
        <v>89</v>
      </c>
      <c r="E63" s="567"/>
      <c r="F63" s="567"/>
      <c r="G63" s="568"/>
      <c r="H63" s="76">
        <f t="shared" si="243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5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56"/>
        <v>0</v>
      </c>
      <c r="AG63" s="29">
        <f t="shared" si="328"/>
        <v>0</v>
      </c>
      <c r="AH63" s="92">
        <f t="shared" si="329"/>
        <v>0</v>
      </c>
      <c r="AI63" s="31">
        <f t="shared" si="330"/>
        <v>0</v>
      </c>
      <c r="AJ63" s="326">
        <f t="shared" si="331"/>
        <v>0</v>
      </c>
      <c r="AK63" s="290">
        <f t="shared" si="332"/>
        <v>0</v>
      </c>
      <c r="AL63" s="30">
        <f t="shared" si="333"/>
        <v>0</v>
      </c>
      <c r="AM63" s="30">
        <f t="shared" si="334"/>
        <v>0</v>
      </c>
      <c r="AN63" s="30">
        <f t="shared" si="335"/>
        <v>0</v>
      </c>
      <c r="AO63" s="30">
        <f t="shared" si="336"/>
        <v>0</v>
      </c>
      <c r="AP63" s="30">
        <f t="shared" si="337"/>
        <v>0</v>
      </c>
      <c r="AQ63" s="31">
        <f t="shared" si="338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7" t="s">
        <v>46</v>
      </c>
      <c r="E64" s="567"/>
      <c r="F64" s="567"/>
      <c r="G64" s="568"/>
      <c r="H64" s="76">
        <f t="shared" si="243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5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56"/>
        <v>0</v>
      </c>
      <c r="AG64" s="29">
        <f>I64+U64</f>
        <v>0</v>
      </c>
      <c r="AH64" s="92">
        <f t="shared" si="329"/>
        <v>0</v>
      </c>
      <c r="AI64" s="31">
        <f t="shared" si="330"/>
        <v>0</v>
      </c>
      <c r="AJ64" s="326">
        <f t="shared" si="331"/>
        <v>0</v>
      </c>
      <c r="AK64" s="290">
        <f t="shared" si="332"/>
        <v>0</v>
      </c>
      <c r="AL64" s="30">
        <f t="shared" si="333"/>
        <v>0</v>
      </c>
      <c r="AM64" s="30">
        <f t="shared" si="334"/>
        <v>0</v>
      </c>
      <c r="AN64" s="30">
        <f t="shared" si="335"/>
        <v>0</v>
      </c>
      <c r="AO64" s="30">
        <f t="shared" si="336"/>
        <v>0</v>
      </c>
      <c r="AP64" s="30">
        <f t="shared" si="337"/>
        <v>0</v>
      </c>
      <c r="AQ64" s="31">
        <f t="shared" si="338"/>
        <v>0</v>
      </c>
      <c r="AR64" s="206"/>
      <c r="AS64" s="62">
        <v>421</v>
      </c>
      <c r="AT64" s="388">
        <f>SUMIFS($H$16:$H$208,$C$16:$C$208,$AS64)</f>
        <v>0</v>
      </c>
      <c r="AU64" s="388">
        <f>SUMIFS($T$16:$T$208,$C$16:$C$208,$AS64)</f>
        <v>0</v>
      </c>
      <c r="AV64" s="388">
        <f>SUMIFS($AF$16:$AF$208,$C$16:$C$208,$AS64)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7" t="s">
        <v>85</v>
      </c>
      <c r="E65" s="567"/>
      <c r="F65" s="567"/>
      <c r="G65" s="568"/>
      <c r="H65" s="76">
        <f t="shared" si="243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5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56"/>
        <v>0</v>
      </c>
      <c r="AG65" s="29">
        <f t="shared" si="328"/>
        <v>0</v>
      </c>
      <c r="AH65" s="92">
        <f t="shared" si="329"/>
        <v>0</v>
      </c>
      <c r="AI65" s="31">
        <f t="shared" si="330"/>
        <v>0</v>
      </c>
      <c r="AJ65" s="326">
        <f t="shared" si="331"/>
        <v>0</v>
      </c>
      <c r="AK65" s="290">
        <f t="shared" si="332"/>
        <v>0</v>
      </c>
      <c r="AL65" s="30">
        <f t="shared" si="333"/>
        <v>0</v>
      </c>
      <c r="AM65" s="30">
        <f t="shared" si="334"/>
        <v>0</v>
      </c>
      <c r="AN65" s="30">
        <f t="shared" si="335"/>
        <v>0</v>
      </c>
      <c r="AO65" s="30">
        <f t="shared" si="336"/>
        <v>0</v>
      </c>
      <c r="AP65" s="30">
        <f t="shared" si="337"/>
        <v>0</v>
      </c>
      <c r="AQ65" s="31">
        <f t="shared" si="338"/>
        <v>0</v>
      </c>
      <c r="AR65" s="206"/>
      <c r="AS65" s="62">
        <v>422</v>
      </c>
      <c r="AT65" s="388">
        <f>SUMIFS($H$16:$H$208,$C$16:$C$208,$AS65)</f>
        <v>76000</v>
      </c>
      <c r="AU65" s="388">
        <f>SUMIFS($T$16:$T$208,$C$16:$C$208,$AS65)</f>
        <v>80000</v>
      </c>
      <c r="AV65" s="388">
        <f>SUMIFS($AF$16:$AF$208,$C$16:$C$208,$AS65)</f>
        <v>156000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15">
        <v>45</v>
      </c>
      <c r="B66" s="516"/>
      <c r="C66" s="431"/>
      <c r="D66" s="517" t="s">
        <v>86</v>
      </c>
      <c r="E66" s="517"/>
      <c r="F66" s="517"/>
      <c r="G66" s="517"/>
      <c r="H66" s="237">
        <f t="shared" si="243"/>
        <v>0</v>
      </c>
      <c r="I66" s="263">
        <f>I67+I68</f>
        <v>0</v>
      </c>
      <c r="J66" s="263">
        <f>J67+J68</f>
        <v>0</v>
      </c>
      <c r="K66" s="239">
        <f t="shared" ref="K66:S66" si="339">K67+K68</f>
        <v>0</v>
      </c>
      <c r="L66" s="303">
        <f t="shared" si="339"/>
        <v>0</v>
      </c>
      <c r="M66" s="240">
        <f t="shared" si="339"/>
        <v>0</v>
      </c>
      <c r="N66" s="241">
        <f t="shared" si="339"/>
        <v>0</v>
      </c>
      <c r="O66" s="241">
        <f t="shared" ref="O66" si="340">O67+O68</f>
        <v>0</v>
      </c>
      <c r="P66" s="241">
        <f t="shared" si="339"/>
        <v>0</v>
      </c>
      <c r="Q66" s="241">
        <f t="shared" si="339"/>
        <v>0</v>
      </c>
      <c r="R66" s="241">
        <f t="shared" si="339"/>
        <v>0</v>
      </c>
      <c r="S66" s="242">
        <f t="shared" si="339"/>
        <v>0</v>
      </c>
      <c r="T66" s="237">
        <f t="shared" si="245"/>
        <v>0</v>
      </c>
      <c r="U66" s="263">
        <f>U67+U68</f>
        <v>0</v>
      </c>
      <c r="V66" s="241">
        <f>V67+V68</f>
        <v>0</v>
      </c>
      <c r="W66" s="239">
        <f t="shared" ref="W66:AE66" si="341">W67+W68</f>
        <v>0</v>
      </c>
      <c r="X66" s="303">
        <f t="shared" si="341"/>
        <v>0</v>
      </c>
      <c r="Y66" s="240">
        <f t="shared" si="341"/>
        <v>0</v>
      </c>
      <c r="Z66" s="241">
        <f t="shared" si="341"/>
        <v>0</v>
      </c>
      <c r="AA66" s="241">
        <f t="shared" ref="AA66" si="342">AA67+AA68</f>
        <v>0</v>
      </c>
      <c r="AB66" s="241">
        <f t="shared" si="341"/>
        <v>0</v>
      </c>
      <c r="AC66" s="241">
        <f t="shared" si="341"/>
        <v>0</v>
      </c>
      <c r="AD66" s="241">
        <f t="shared" si="341"/>
        <v>0</v>
      </c>
      <c r="AE66" s="242">
        <f t="shared" si="341"/>
        <v>0</v>
      </c>
      <c r="AF66" s="262">
        <f t="shared" si="256"/>
        <v>0</v>
      </c>
      <c r="AG66" s="238">
        <f>AG67+AG68</f>
        <v>0</v>
      </c>
      <c r="AH66" s="241">
        <f>AH67+AH68</f>
        <v>0</v>
      </c>
      <c r="AI66" s="239">
        <f t="shared" ref="AI66:AQ66" si="343">AI67+AI68</f>
        <v>0</v>
      </c>
      <c r="AJ66" s="303">
        <f t="shared" si="343"/>
        <v>0</v>
      </c>
      <c r="AK66" s="240">
        <f t="shared" si="343"/>
        <v>0</v>
      </c>
      <c r="AL66" s="241">
        <f t="shared" si="343"/>
        <v>0</v>
      </c>
      <c r="AM66" s="241">
        <f t="shared" ref="AM66" si="344">AM67+AM68</f>
        <v>0</v>
      </c>
      <c r="AN66" s="241">
        <f t="shared" si="343"/>
        <v>0</v>
      </c>
      <c r="AO66" s="241">
        <f t="shared" si="343"/>
        <v>0</v>
      </c>
      <c r="AP66" s="241">
        <f t="shared" si="343"/>
        <v>0</v>
      </c>
      <c r="AQ66" s="242">
        <f t="shared" si="343"/>
        <v>0</v>
      </c>
      <c r="AR66" s="206"/>
      <c r="AS66" s="89">
        <v>423</v>
      </c>
      <c r="AT66" s="388">
        <f>SUMIFS($H$16:$H$208,$C$16:$C$208,$AS66)</f>
        <v>0</v>
      </c>
      <c r="AU66" s="388">
        <f>SUMIFS($T$16:$T$208,$C$16:$C$208,$AS66)</f>
        <v>0</v>
      </c>
      <c r="AV66" s="388">
        <f>SUMIFS($AF$16:$AF$208,$C$16:$C$208,$AS66)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7" t="s">
        <v>87</v>
      </c>
      <c r="E67" s="567"/>
      <c r="F67" s="567"/>
      <c r="G67" s="567"/>
      <c r="H67" s="76">
        <f t="shared" si="243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5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56"/>
        <v>0</v>
      </c>
      <c r="AG67" s="474">
        <f t="shared" ref="AG67:AG68" si="345">I67+U67</f>
        <v>0</v>
      </c>
      <c r="AH67" s="30">
        <f t="shared" ref="AH67:AH68" si="346">J67+V67</f>
        <v>0</v>
      </c>
      <c r="AI67" s="31">
        <f t="shared" ref="AI67:AI68" si="347">K67+W67</f>
        <v>0</v>
      </c>
      <c r="AJ67" s="326">
        <f t="shared" ref="AJ67:AJ68" si="348">L67+X67</f>
        <v>0</v>
      </c>
      <c r="AK67" s="290">
        <f t="shared" ref="AK67:AK68" si="349">M67+Y67</f>
        <v>0</v>
      </c>
      <c r="AL67" s="30">
        <f t="shared" ref="AL67:AL68" si="350">N67+Z67</f>
        <v>0</v>
      </c>
      <c r="AM67" s="30">
        <f t="shared" ref="AM67:AM68" si="351">O67+AA67</f>
        <v>0</v>
      </c>
      <c r="AN67" s="30">
        <f t="shared" ref="AN67:AN68" si="352">P67+AB67</f>
        <v>0</v>
      </c>
      <c r="AO67" s="30">
        <f t="shared" ref="AO67:AO68" si="353">Q67+AC67</f>
        <v>0</v>
      </c>
      <c r="AP67" s="30">
        <f t="shared" ref="AP67:AP68" si="354">R67+AD67</f>
        <v>0</v>
      </c>
      <c r="AQ67" s="125">
        <f t="shared" ref="AQ67" si="355">S67+AE67</f>
        <v>0</v>
      </c>
      <c r="AR67" s="206"/>
      <c r="AS67" s="89">
        <v>424</v>
      </c>
      <c r="AT67" s="388">
        <f>SUMIFS($H$16:$H$208,$C$16:$C$208,$AS67)</f>
        <v>0</v>
      </c>
      <c r="AU67" s="388">
        <f>SUMIFS($T$16:$T$208,$C$16:$C$208,$AS67)</f>
        <v>0</v>
      </c>
      <c r="AV67" s="388">
        <f>SUMIFS($AF$16:$AF$208,$C$16:$C$208,$AS67)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7" t="s">
        <v>91</v>
      </c>
      <c r="E68" s="567"/>
      <c r="F68" s="567"/>
      <c r="G68" s="567"/>
      <c r="H68" s="76">
        <f t="shared" si="243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5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56"/>
        <v>0</v>
      </c>
      <c r="AG68" s="474">
        <f t="shared" si="345"/>
        <v>0</v>
      </c>
      <c r="AH68" s="30">
        <f t="shared" si="346"/>
        <v>0</v>
      </c>
      <c r="AI68" s="31">
        <f t="shared" si="347"/>
        <v>0</v>
      </c>
      <c r="AJ68" s="326">
        <f t="shared" si="348"/>
        <v>0</v>
      </c>
      <c r="AK68" s="290">
        <f t="shared" si="349"/>
        <v>0</v>
      </c>
      <c r="AL68" s="30">
        <f t="shared" si="350"/>
        <v>0</v>
      </c>
      <c r="AM68" s="30">
        <f t="shared" si="351"/>
        <v>0</v>
      </c>
      <c r="AN68" s="30">
        <f t="shared" si="352"/>
        <v>0</v>
      </c>
      <c r="AO68" s="30">
        <f t="shared" si="353"/>
        <v>0</v>
      </c>
      <c r="AP68" s="30">
        <f t="shared" si="354"/>
        <v>0</v>
      </c>
      <c r="AQ68" s="125">
        <f>S68+AE68</f>
        <v>0</v>
      </c>
      <c r="AR68" s="206"/>
      <c r="AS68" s="89">
        <v>426</v>
      </c>
      <c r="AT68" s="388">
        <f>SUMIFS($H$16:$H$208,$C$16:$C$208,$AS68)</f>
        <v>0</v>
      </c>
      <c r="AU68" s="388">
        <f>SUMIFS($T$16:$T$208,$C$16:$C$208,$AS68)</f>
        <v>0</v>
      </c>
      <c r="AV68" s="388">
        <f>SUMIFS($AF$16:$AF$208,$C$16:$C$208,$AS68)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3" t="s">
        <v>139</v>
      </c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U69" s="633" t="s">
        <v>139</v>
      </c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276"/>
      <c r="AG69" s="633" t="s">
        <v>139</v>
      </c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SUMIFS($H$16:$H$208,$C$16:$C$208,$AS70)</f>
        <v>4700000</v>
      </c>
      <c r="AU70" s="388">
        <f>SUMIFS($T$16:$T$208,$C$16:$C$208,$AS70)</f>
        <v>0</v>
      </c>
      <c r="AV70" s="388">
        <f>SUMIFS($AF$16:$AF$208,$C$16:$C$208,$AS70)</f>
        <v>4700000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69" t="s">
        <v>142</v>
      </c>
      <c r="B71" s="570"/>
      <c r="C71" s="570"/>
      <c r="D71" s="572" t="s">
        <v>141</v>
      </c>
      <c r="E71" s="572"/>
      <c r="F71" s="572"/>
      <c r="G71" s="573"/>
      <c r="H71" s="83">
        <f>SUM(I71:S71)</f>
        <v>57212</v>
      </c>
      <c r="I71" s="84">
        <f>I72</f>
        <v>0</v>
      </c>
      <c r="J71" s="285">
        <f t="shared" ref="J71:S71" si="356">J72</f>
        <v>0</v>
      </c>
      <c r="K71" s="86">
        <f t="shared" si="356"/>
        <v>57212</v>
      </c>
      <c r="L71" s="300">
        <f t="shared" si="356"/>
        <v>0</v>
      </c>
      <c r="M71" s="120">
        <f t="shared" si="356"/>
        <v>0</v>
      </c>
      <c r="N71" s="85">
        <f t="shared" si="356"/>
        <v>0</v>
      </c>
      <c r="O71" s="85">
        <f t="shared" si="356"/>
        <v>0</v>
      </c>
      <c r="P71" s="85">
        <f t="shared" si="356"/>
        <v>0</v>
      </c>
      <c r="Q71" s="85">
        <f t="shared" si="356"/>
        <v>0</v>
      </c>
      <c r="R71" s="85">
        <f t="shared" si="356"/>
        <v>0</v>
      </c>
      <c r="S71" s="86">
        <f t="shared" si="356"/>
        <v>0</v>
      </c>
      <c r="T71" s="245">
        <f>SUM(U71:AE71)</f>
        <v>0</v>
      </c>
      <c r="U71" s="84">
        <f t="shared" ref="U71:AE71" si="357">U72</f>
        <v>0</v>
      </c>
      <c r="V71" s="285">
        <f t="shared" si="357"/>
        <v>0</v>
      </c>
      <c r="W71" s="86">
        <f t="shared" si="357"/>
        <v>0</v>
      </c>
      <c r="X71" s="300">
        <f t="shared" si="357"/>
        <v>0</v>
      </c>
      <c r="Y71" s="120">
        <f t="shared" si="357"/>
        <v>0</v>
      </c>
      <c r="Z71" s="85">
        <f t="shared" si="357"/>
        <v>0</v>
      </c>
      <c r="AA71" s="85">
        <f t="shared" si="357"/>
        <v>0</v>
      </c>
      <c r="AB71" s="85">
        <f t="shared" si="357"/>
        <v>0</v>
      </c>
      <c r="AC71" s="85">
        <f t="shared" si="357"/>
        <v>0</v>
      </c>
      <c r="AD71" s="85">
        <f t="shared" si="357"/>
        <v>0</v>
      </c>
      <c r="AE71" s="86">
        <f t="shared" si="357"/>
        <v>0</v>
      </c>
      <c r="AF71" s="261">
        <f>SUM(AG71:AQ71)</f>
        <v>57212</v>
      </c>
      <c r="AG71" s="468">
        <f t="shared" ref="AG71:AQ71" si="358">AG72</f>
        <v>0</v>
      </c>
      <c r="AH71" s="469">
        <f t="shared" si="358"/>
        <v>0</v>
      </c>
      <c r="AI71" s="470">
        <f t="shared" si="358"/>
        <v>57212</v>
      </c>
      <c r="AJ71" s="471">
        <f t="shared" si="358"/>
        <v>0</v>
      </c>
      <c r="AK71" s="472">
        <f t="shared" si="358"/>
        <v>0</v>
      </c>
      <c r="AL71" s="473">
        <f t="shared" si="358"/>
        <v>0</v>
      </c>
      <c r="AM71" s="473">
        <f t="shared" si="358"/>
        <v>0</v>
      </c>
      <c r="AN71" s="473">
        <f t="shared" si="358"/>
        <v>0</v>
      </c>
      <c r="AO71" s="473">
        <f t="shared" si="358"/>
        <v>0</v>
      </c>
      <c r="AP71" s="473">
        <f t="shared" si="358"/>
        <v>0</v>
      </c>
      <c r="AQ71" s="470">
        <f t="shared" si="358"/>
        <v>0</v>
      </c>
      <c r="AR71" s="206"/>
      <c r="AS71" s="89">
        <v>452</v>
      </c>
      <c r="AT71" s="388">
        <f>SUMIFS($H$16:$H$208,$C$16:$C$208,$AS71)</f>
        <v>0</v>
      </c>
      <c r="AU71" s="388">
        <f>SUMIFS($T$16:$T$208,$C$16:$C$208,$AS71)</f>
        <v>0</v>
      </c>
      <c r="AV71" s="388">
        <f>SUMIFS($AF$16:$AF$208,$C$16:$C$208,$AS71)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5" t="s">
        <v>16</v>
      </c>
      <c r="E72" s="565"/>
      <c r="F72" s="565"/>
      <c r="G72" s="566"/>
      <c r="H72" s="75">
        <f t="shared" ref="H72:H79" si="359">SUM(I72:S72)</f>
        <v>57212</v>
      </c>
      <c r="I72" s="77">
        <f>I73+I77</f>
        <v>0</v>
      </c>
      <c r="J72" s="61">
        <f t="shared" ref="J72:S72" si="360">J73+J77</f>
        <v>0</v>
      </c>
      <c r="K72" s="79">
        <f t="shared" si="360"/>
        <v>57212</v>
      </c>
      <c r="L72" s="301">
        <f t="shared" si="360"/>
        <v>0</v>
      </c>
      <c r="M72" s="95">
        <f t="shared" si="360"/>
        <v>0</v>
      </c>
      <c r="N72" s="78">
        <f t="shared" si="360"/>
        <v>0</v>
      </c>
      <c r="O72" s="78">
        <f t="shared" ref="O72" si="361">O73+O77</f>
        <v>0</v>
      </c>
      <c r="P72" s="78">
        <f t="shared" si="360"/>
        <v>0</v>
      </c>
      <c r="Q72" s="78">
        <f t="shared" si="360"/>
        <v>0</v>
      </c>
      <c r="R72" s="78">
        <f t="shared" si="360"/>
        <v>0</v>
      </c>
      <c r="S72" s="79">
        <f t="shared" si="360"/>
        <v>0</v>
      </c>
      <c r="T72" s="237">
        <f t="shared" ref="T72:T79" si="362">SUM(U72:AE72)</f>
        <v>0</v>
      </c>
      <c r="U72" s="77">
        <f t="shared" ref="U72:AE72" si="363">U73+U77</f>
        <v>0</v>
      </c>
      <c r="V72" s="61">
        <f t="shared" si="363"/>
        <v>0</v>
      </c>
      <c r="W72" s="79">
        <f t="shared" si="363"/>
        <v>0</v>
      </c>
      <c r="X72" s="301">
        <f t="shared" si="363"/>
        <v>0</v>
      </c>
      <c r="Y72" s="95">
        <f t="shared" si="363"/>
        <v>0</v>
      </c>
      <c r="Z72" s="78">
        <f t="shared" si="363"/>
        <v>0</v>
      </c>
      <c r="AA72" s="78">
        <f t="shared" ref="AA72" si="364">AA73+AA77</f>
        <v>0</v>
      </c>
      <c r="AB72" s="78">
        <f t="shared" si="363"/>
        <v>0</v>
      </c>
      <c r="AC72" s="78">
        <f t="shared" si="363"/>
        <v>0</v>
      </c>
      <c r="AD72" s="78">
        <f t="shared" si="363"/>
        <v>0</v>
      </c>
      <c r="AE72" s="79">
        <f t="shared" si="363"/>
        <v>0</v>
      </c>
      <c r="AF72" s="262">
        <f t="shared" ref="AF72:AF79" si="365">SUM(AG72:AQ72)</f>
        <v>57212</v>
      </c>
      <c r="AG72" s="315">
        <f t="shared" ref="AG72:AQ72" si="366">AG73+AG77</f>
        <v>0</v>
      </c>
      <c r="AH72" s="263">
        <f t="shared" si="366"/>
        <v>0</v>
      </c>
      <c r="AI72" s="239">
        <f t="shared" si="366"/>
        <v>57212</v>
      </c>
      <c r="AJ72" s="303">
        <f t="shared" si="366"/>
        <v>0</v>
      </c>
      <c r="AK72" s="240">
        <f t="shared" si="366"/>
        <v>0</v>
      </c>
      <c r="AL72" s="241">
        <f t="shared" si="366"/>
        <v>0</v>
      </c>
      <c r="AM72" s="241">
        <f t="shared" ref="AM72" si="367">AM73+AM77</f>
        <v>0</v>
      </c>
      <c r="AN72" s="241">
        <f t="shared" si="366"/>
        <v>0</v>
      </c>
      <c r="AO72" s="241">
        <f t="shared" si="366"/>
        <v>0</v>
      </c>
      <c r="AP72" s="241">
        <f t="shared" si="366"/>
        <v>0</v>
      </c>
      <c r="AQ72" s="239">
        <f t="shared" si="366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3">
        <v>31</v>
      </c>
      <c r="B73" s="564"/>
      <c r="C73" s="90"/>
      <c r="D73" s="565" t="s">
        <v>0</v>
      </c>
      <c r="E73" s="565"/>
      <c r="F73" s="565"/>
      <c r="G73" s="566"/>
      <c r="H73" s="75">
        <f t="shared" si="359"/>
        <v>53042</v>
      </c>
      <c r="I73" s="77">
        <f>SUM(I74:I76)</f>
        <v>0</v>
      </c>
      <c r="J73" s="61">
        <f t="shared" ref="J73:S73" si="368">SUM(J74:J76)</f>
        <v>0</v>
      </c>
      <c r="K73" s="79">
        <f t="shared" si="368"/>
        <v>53042</v>
      </c>
      <c r="L73" s="301">
        <f t="shared" si="368"/>
        <v>0</v>
      </c>
      <c r="M73" s="95">
        <f t="shared" si="368"/>
        <v>0</v>
      </c>
      <c r="N73" s="78">
        <f t="shared" si="368"/>
        <v>0</v>
      </c>
      <c r="O73" s="78">
        <f t="shared" ref="O73" si="369">SUM(O74:O76)</f>
        <v>0</v>
      </c>
      <c r="P73" s="78">
        <f t="shared" si="368"/>
        <v>0</v>
      </c>
      <c r="Q73" s="78">
        <f t="shared" si="368"/>
        <v>0</v>
      </c>
      <c r="R73" s="78">
        <f t="shared" si="368"/>
        <v>0</v>
      </c>
      <c r="S73" s="229">
        <f t="shared" si="368"/>
        <v>0</v>
      </c>
      <c r="T73" s="248">
        <f t="shared" si="362"/>
        <v>0</v>
      </c>
      <c r="U73" s="77">
        <f t="shared" ref="U73:AE73" si="370">SUM(U74:U76)</f>
        <v>0</v>
      </c>
      <c r="V73" s="61">
        <f t="shared" si="370"/>
        <v>0</v>
      </c>
      <c r="W73" s="79">
        <f t="shared" si="370"/>
        <v>0</v>
      </c>
      <c r="X73" s="301">
        <f t="shared" si="370"/>
        <v>0</v>
      </c>
      <c r="Y73" s="95">
        <f t="shared" si="370"/>
        <v>0</v>
      </c>
      <c r="Z73" s="78">
        <f t="shared" si="370"/>
        <v>0</v>
      </c>
      <c r="AA73" s="78">
        <f t="shared" ref="AA73" si="371">SUM(AA74:AA76)</f>
        <v>0</v>
      </c>
      <c r="AB73" s="78">
        <f t="shared" si="370"/>
        <v>0</v>
      </c>
      <c r="AC73" s="78">
        <f t="shared" si="370"/>
        <v>0</v>
      </c>
      <c r="AD73" s="78">
        <f t="shared" si="370"/>
        <v>0</v>
      </c>
      <c r="AE73" s="229">
        <f t="shared" si="370"/>
        <v>0</v>
      </c>
      <c r="AF73" s="262">
        <f t="shared" si="365"/>
        <v>53042</v>
      </c>
      <c r="AG73" s="315">
        <f t="shared" ref="AG73:AQ73" si="372">SUM(AG74:AG76)</f>
        <v>0</v>
      </c>
      <c r="AH73" s="263">
        <f t="shared" si="372"/>
        <v>0</v>
      </c>
      <c r="AI73" s="239">
        <f t="shared" si="372"/>
        <v>53042</v>
      </c>
      <c r="AJ73" s="303">
        <f t="shared" si="372"/>
        <v>0</v>
      </c>
      <c r="AK73" s="240">
        <f t="shared" si="372"/>
        <v>0</v>
      </c>
      <c r="AL73" s="241">
        <f t="shared" si="372"/>
        <v>0</v>
      </c>
      <c r="AM73" s="241">
        <f t="shared" ref="AM73" si="373">SUM(AM74:AM76)</f>
        <v>0</v>
      </c>
      <c r="AN73" s="241">
        <f t="shared" si="372"/>
        <v>0</v>
      </c>
      <c r="AO73" s="241">
        <f t="shared" si="372"/>
        <v>0</v>
      </c>
      <c r="AP73" s="241">
        <f t="shared" si="372"/>
        <v>0</v>
      </c>
      <c r="AQ73" s="242">
        <f t="shared" si="372"/>
        <v>0</v>
      </c>
      <c r="AR73" s="206"/>
      <c r="AS73" s="89">
        <v>544</v>
      </c>
      <c r="AT73" s="444">
        <f>SUMIFS($H$16:$H$208,$C$16:$C$208,$AS73)</f>
        <v>0</v>
      </c>
      <c r="AU73" s="444">
        <f>SUMIFS($T$16:$T$208,$C$16:$C$208,$AS73)</f>
        <v>0</v>
      </c>
      <c r="AV73" s="444">
        <f>SUMIFS($AF$16:$AF$208,$C$16:$C$208,$AS73)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7" t="s">
        <v>1</v>
      </c>
      <c r="E74" s="567"/>
      <c r="F74" s="567"/>
      <c r="G74" s="567"/>
      <c r="H74" s="76">
        <f t="shared" si="359"/>
        <v>43125</v>
      </c>
      <c r="I74" s="80"/>
      <c r="J74" s="94"/>
      <c r="K74" s="82">
        <v>43125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65"/>
        <v>43125</v>
      </c>
      <c r="AG74" s="29">
        <f t="shared" ref="AG74:AG76" si="374">I74+U74</f>
        <v>0</v>
      </c>
      <c r="AH74" s="92">
        <f t="shared" ref="AH74:AH76" si="375">J74+V74</f>
        <v>0</v>
      </c>
      <c r="AI74" s="31">
        <f t="shared" ref="AI74:AI76" si="376">K74+W74</f>
        <v>43125</v>
      </c>
      <c r="AJ74" s="326">
        <f t="shared" ref="AJ74:AJ76" si="377">L74+X74</f>
        <v>0</v>
      </c>
      <c r="AK74" s="290">
        <f t="shared" ref="AK74:AK76" si="378">M74+Y74</f>
        <v>0</v>
      </c>
      <c r="AL74" s="30">
        <f t="shared" ref="AL74:AL76" si="379">N74+Z74</f>
        <v>0</v>
      </c>
      <c r="AM74" s="30">
        <f t="shared" ref="AM74:AM76" si="380">O74+AA74</f>
        <v>0</v>
      </c>
      <c r="AN74" s="30">
        <f t="shared" ref="AN74:AN76" si="381">P74+AB74</f>
        <v>0</v>
      </c>
      <c r="AO74" s="30">
        <f t="shared" ref="AO74:AO76" si="382">Q74+AC74</f>
        <v>0</v>
      </c>
      <c r="AP74" s="30">
        <f t="shared" ref="AP74:AP76" si="383">R74+AD74</f>
        <v>0</v>
      </c>
      <c r="AQ74" s="31">
        <f t="shared" ref="AQ74:AQ76" si="384">S74+AE74</f>
        <v>0</v>
      </c>
      <c r="AR74" s="206"/>
      <c r="AS74" s="445">
        <v>545</v>
      </c>
      <c r="AT74" s="446">
        <f>SUMIFS($H$16:$H$208,$C$16:$C$208,$AS74)</f>
        <v>0</v>
      </c>
      <c r="AU74" s="446">
        <f>SUMIFS($T$16:$T$208,$C$16:$C$208,$AS74)</f>
        <v>0</v>
      </c>
      <c r="AV74" s="446">
        <f>SUMIFS($AF$16:$AF$208,$C$16:$C$208,$AS74)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7" t="s">
        <v>2</v>
      </c>
      <c r="E75" s="567"/>
      <c r="F75" s="567"/>
      <c r="G75" s="568"/>
      <c r="H75" s="76">
        <f t="shared" si="359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2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65"/>
        <v>2500</v>
      </c>
      <c r="AG75" s="29">
        <f t="shared" si="374"/>
        <v>0</v>
      </c>
      <c r="AH75" s="92">
        <f t="shared" si="375"/>
        <v>0</v>
      </c>
      <c r="AI75" s="31">
        <f t="shared" si="376"/>
        <v>2500</v>
      </c>
      <c r="AJ75" s="326">
        <f t="shared" si="377"/>
        <v>0</v>
      </c>
      <c r="AK75" s="290">
        <f t="shared" si="378"/>
        <v>0</v>
      </c>
      <c r="AL75" s="30">
        <f t="shared" si="379"/>
        <v>0</v>
      </c>
      <c r="AM75" s="30">
        <f t="shared" si="380"/>
        <v>0</v>
      </c>
      <c r="AN75" s="30">
        <f t="shared" si="381"/>
        <v>0</v>
      </c>
      <c r="AO75" s="30">
        <f t="shared" si="382"/>
        <v>0</v>
      </c>
      <c r="AP75" s="30">
        <f t="shared" si="383"/>
        <v>0</v>
      </c>
      <c r="AQ75" s="31">
        <f t="shared" si="384"/>
        <v>0</v>
      </c>
      <c r="AR75" s="206"/>
      <c r="AS75" s="442" t="s">
        <v>128</v>
      </c>
      <c r="AT75" s="447">
        <f>SUM(AT47:AT74)</f>
        <v>12236612</v>
      </c>
      <c r="AU75" s="447">
        <f>SUM(AU47:AU74)</f>
        <v>865765</v>
      </c>
      <c r="AV75" s="447">
        <f>SUM(AV47:AV74)</f>
        <v>13102377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7" t="s">
        <v>3</v>
      </c>
      <c r="E76" s="567"/>
      <c r="F76" s="567"/>
      <c r="G76" s="567"/>
      <c r="H76" s="76">
        <f t="shared" si="359"/>
        <v>7417</v>
      </c>
      <c r="I76" s="80"/>
      <c r="J76" s="94"/>
      <c r="K76" s="82">
        <v>7417</v>
      </c>
      <c r="L76" s="302"/>
      <c r="M76" s="118"/>
      <c r="N76" s="81"/>
      <c r="O76" s="81"/>
      <c r="P76" s="81"/>
      <c r="Q76" s="81"/>
      <c r="R76" s="81"/>
      <c r="S76" s="82"/>
      <c r="T76" s="28">
        <f t="shared" si="362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65"/>
        <v>7417</v>
      </c>
      <c r="AG76" s="29">
        <f t="shared" si="374"/>
        <v>0</v>
      </c>
      <c r="AH76" s="92">
        <f t="shared" si="375"/>
        <v>0</v>
      </c>
      <c r="AI76" s="31">
        <f t="shared" si="376"/>
        <v>7417</v>
      </c>
      <c r="AJ76" s="326">
        <f t="shared" si="377"/>
        <v>0</v>
      </c>
      <c r="AK76" s="290">
        <f t="shared" si="378"/>
        <v>0</v>
      </c>
      <c r="AL76" s="30">
        <f t="shared" si="379"/>
        <v>0</v>
      </c>
      <c r="AM76" s="30">
        <f t="shared" si="380"/>
        <v>0</v>
      </c>
      <c r="AN76" s="30">
        <f t="shared" si="381"/>
        <v>0</v>
      </c>
      <c r="AO76" s="30">
        <f t="shared" si="382"/>
        <v>0</v>
      </c>
      <c r="AP76" s="30">
        <f t="shared" si="383"/>
        <v>0</v>
      </c>
      <c r="AQ76" s="31">
        <f t="shared" si="384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3">
        <v>32</v>
      </c>
      <c r="B77" s="564"/>
      <c r="C77" s="90"/>
      <c r="D77" s="565" t="s">
        <v>4</v>
      </c>
      <c r="E77" s="565"/>
      <c r="F77" s="565"/>
      <c r="G77" s="566"/>
      <c r="H77" s="75">
        <f t="shared" si="359"/>
        <v>4170</v>
      </c>
      <c r="I77" s="77">
        <f>SUM(I78:I81)</f>
        <v>0</v>
      </c>
      <c r="J77" s="61">
        <f>SUM(J78:J81)</f>
        <v>0</v>
      </c>
      <c r="K77" s="79">
        <f t="shared" ref="K77:S77" si="385">SUM(K78:K81)</f>
        <v>4170</v>
      </c>
      <c r="L77" s="301">
        <f t="shared" si="385"/>
        <v>0</v>
      </c>
      <c r="M77" s="95">
        <f t="shared" si="385"/>
        <v>0</v>
      </c>
      <c r="N77" s="78">
        <f t="shared" si="385"/>
        <v>0</v>
      </c>
      <c r="O77" s="78">
        <f t="shared" ref="O77" si="386">SUM(O78:O81)</f>
        <v>0</v>
      </c>
      <c r="P77" s="78">
        <f t="shared" si="385"/>
        <v>0</v>
      </c>
      <c r="Q77" s="78">
        <f t="shared" si="385"/>
        <v>0</v>
      </c>
      <c r="R77" s="78">
        <f t="shared" si="385"/>
        <v>0</v>
      </c>
      <c r="S77" s="79">
        <f t="shared" si="385"/>
        <v>0</v>
      </c>
      <c r="T77" s="237">
        <f t="shared" si="362"/>
        <v>0</v>
      </c>
      <c r="U77" s="77">
        <f t="shared" ref="U77:AE77" si="387">SUM(U78:U81)</f>
        <v>0</v>
      </c>
      <c r="V77" s="61">
        <f t="shared" si="387"/>
        <v>0</v>
      </c>
      <c r="W77" s="79">
        <f t="shared" si="387"/>
        <v>0</v>
      </c>
      <c r="X77" s="301">
        <f t="shared" si="387"/>
        <v>0</v>
      </c>
      <c r="Y77" s="95">
        <f t="shared" si="387"/>
        <v>0</v>
      </c>
      <c r="Z77" s="78">
        <f t="shared" si="387"/>
        <v>0</v>
      </c>
      <c r="AA77" s="78">
        <f t="shared" ref="AA77" si="388">SUM(AA78:AA81)</f>
        <v>0</v>
      </c>
      <c r="AB77" s="78">
        <f t="shared" si="387"/>
        <v>0</v>
      </c>
      <c r="AC77" s="78">
        <f t="shared" si="387"/>
        <v>0</v>
      </c>
      <c r="AD77" s="78">
        <f t="shared" si="387"/>
        <v>0</v>
      </c>
      <c r="AE77" s="79">
        <f t="shared" si="387"/>
        <v>0</v>
      </c>
      <c r="AF77" s="262">
        <f t="shared" si="365"/>
        <v>4170</v>
      </c>
      <c r="AG77" s="315">
        <f t="shared" ref="AG77:AQ77" si="389">SUM(AG78:AG81)</f>
        <v>0</v>
      </c>
      <c r="AH77" s="263">
        <f t="shared" si="389"/>
        <v>0</v>
      </c>
      <c r="AI77" s="239">
        <f t="shared" si="389"/>
        <v>4170</v>
      </c>
      <c r="AJ77" s="303">
        <f t="shared" si="389"/>
        <v>0</v>
      </c>
      <c r="AK77" s="240">
        <f t="shared" si="389"/>
        <v>0</v>
      </c>
      <c r="AL77" s="241">
        <f t="shared" si="389"/>
        <v>0</v>
      </c>
      <c r="AM77" s="241">
        <f t="shared" ref="AM77" si="390">SUM(AM78:AM81)</f>
        <v>0</v>
      </c>
      <c r="AN77" s="241">
        <f t="shared" si="389"/>
        <v>0</v>
      </c>
      <c r="AO77" s="241">
        <f t="shared" si="389"/>
        <v>0</v>
      </c>
      <c r="AP77" s="241">
        <f t="shared" si="389"/>
        <v>0</v>
      </c>
      <c r="AQ77" s="239">
        <f t="shared" si="389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7" t="s">
        <v>5</v>
      </c>
      <c r="E78" s="567"/>
      <c r="F78" s="567"/>
      <c r="G78" s="567"/>
      <c r="H78" s="76">
        <f t="shared" si="359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2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65"/>
        <v>4170</v>
      </c>
      <c r="AG78" s="29">
        <f t="shared" ref="AG78:AG81" si="391">I78+U78</f>
        <v>0</v>
      </c>
      <c r="AH78" s="92">
        <f t="shared" ref="AH78:AH81" si="392">J78+V78</f>
        <v>0</v>
      </c>
      <c r="AI78" s="31">
        <f t="shared" ref="AI78:AI81" si="393">K78+W78</f>
        <v>4170</v>
      </c>
      <c r="AJ78" s="326">
        <f t="shared" ref="AJ78:AJ81" si="394">L78+X78</f>
        <v>0</v>
      </c>
      <c r="AK78" s="290">
        <f t="shared" ref="AK78:AK81" si="395">M78+Y78</f>
        <v>0</v>
      </c>
      <c r="AL78" s="30">
        <f t="shared" ref="AL78:AL81" si="396">N78+Z78</f>
        <v>0</v>
      </c>
      <c r="AM78" s="30">
        <f t="shared" ref="AM78:AM81" si="397">O78+AA78</f>
        <v>0</v>
      </c>
      <c r="AN78" s="30">
        <f t="shared" ref="AN78:AN81" si="398">P78+AB78</f>
        <v>0</v>
      </c>
      <c r="AO78" s="30">
        <f t="shared" ref="AO78:AO81" si="399">Q78+AC78</f>
        <v>0</v>
      </c>
      <c r="AP78" s="30">
        <f t="shared" ref="AP78:AP81" si="400">R78+AD78</f>
        <v>0</v>
      </c>
      <c r="AQ78" s="31">
        <f t="shared" ref="AQ78:AQ81" si="401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7" t="s">
        <v>6</v>
      </c>
      <c r="E79" s="567"/>
      <c r="F79" s="567"/>
      <c r="G79" s="567"/>
      <c r="H79" s="76">
        <f t="shared" si="359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2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65"/>
        <v>0</v>
      </c>
      <c r="AG79" s="29">
        <f t="shared" si="391"/>
        <v>0</v>
      </c>
      <c r="AH79" s="92">
        <f t="shared" si="392"/>
        <v>0</v>
      </c>
      <c r="AI79" s="31">
        <f t="shared" si="393"/>
        <v>0</v>
      </c>
      <c r="AJ79" s="326">
        <f t="shared" si="394"/>
        <v>0</v>
      </c>
      <c r="AK79" s="290">
        <f t="shared" si="395"/>
        <v>0</v>
      </c>
      <c r="AL79" s="30">
        <f t="shared" si="396"/>
        <v>0</v>
      </c>
      <c r="AM79" s="30">
        <f t="shared" si="397"/>
        <v>0</v>
      </c>
      <c r="AN79" s="30">
        <f t="shared" si="398"/>
        <v>0</v>
      </c>
      <c r="AO79" s="30">
        <f t="shared" si="399"/>
        <v>0</v>
      </c>
      <c r="AP79" s="30">
        <f t="shared" si="400"/>
        <v>0</v>
      </c>
      <c r="AQ79" s="31">
        <f t="shared" si="401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7" t="s">
        <v>7</v>
      </c>
      <c r="E80" s="567"/>
      <c r="F80" s="567"/>
      <c r="G80" s="56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1"/>
        <v>0</v>
      </c>
      <c r="AH80" s="92">
        <f t="shared" si="392"/>
        <v>0</v>
      </c>
      <c r="AI80" s="31">
        <f t="shared" si="393"/>
        <v>0</v>
      </c>
      <c r="AJ80" s="326">
        <f t="shared" si="394"/>
        <v>0</v>
      </c>
      <c r="AK80" s="290">
        <f t="shared" si="395"/>
        <v>0</v>
      </c>
      <c r="AL80" s="30">
        <f t="shared" si="396"/>
        <v>0</v>
      </c>
      <c r="AM80" s="30">
        <f t="shared" si="397"/>
        <v>0</v>
      </c>
      <c r="AN80" s="30">
        <f t="shared" si="398"/>
        <v>0</v>
      </c>
      <c r="AO80" s="30">
        <f t="shared" si="399"/>
        <v>0</v>
      </c>
      <c r="AP80" s="30">
        <f t="shared" si="400"/>
        <v>0</v>
      </c>
      <c r="AQ80" s="31">
        <f t="shared" si="401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7" t="s">
        <v>8</v>
      </c>
      <c r="E81" s="567"/>
      <c r="F81" s="567"/>
      <c r="G81" s="568"/>
      <c r="H81" s="76">
        <f t="shared" ref="H81" si="402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3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04">SUM(AG81:AQ81)</f>
        <v>0</v>
      </c>
      <c r="AG81" s="29">
        <f t="shared" si="391"/>
        <v>0</v>
      </c>
      <c r="AH81" s="92">
        <f t="shared" si="392"/>
        <v>0</v>
      </c>
      <c r="AI81" s="31">
        <f t="shared" si="393"/>
        <v>0</v>
      </c>
      <c r="AJ81" s="326">
        <f t="shared" si="394"/>
        <v>0</v>
      </c>
      <c r="AK81" s="290">
        <f t="shared" si="395"/>
        <v>0</v>
      </c>
      <c r="AL81" s="30">
        <f t="shared" si="396"/>
        <v>0</v>
      </c>
      <c r="AM81" s="30">
        <f t="shared" si="397"/>
        <v>0</v>
      </c>
      <c r="AN81" s="30">
        <f t="shared" si="398"/>
        <v>0</v>
      </c>
      <c r="AO81" s="30">
        <f t="shared" si="399"/>
        <v>0</v>
      </c>
      <c r="AP81" s="30">
        <f t="shared" si="400"/>
        <v>0</v>
      </c>
      <c r="AQ81" s="31">
        <f t="shared" si="401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SUMIFS($H$16:$H$208,$C$16:$C$208,$AS82)</f>
        <v>4700000</v>
      </c>
      <c r="AU82" s="388">
        <f>SUMIFS($T$16:$T$208,$C$16:$C$208,$AS82)</f>
        <v>0</v>
      </c>
      <c r="AV82" s="388">
        <f>SUMIFS($AF$16:$AF$208,$C$16:$C$208,$AS82)</f>
        <v>4700000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69" t="s">
        <v>283</v>
      </c>
      <c r="B84" s="570"/>
      <c r="C84" s="570"/>
      <c r="D84" s="572" t="s">
        <v>284</v>
      </c>
      <c r="E84" s="572"/>
      <c r="F84" s="572"/>
      <c r="G84" s="573"/>
      <c r="H84" s="83">
        <f>SUM(I84:S84)</f>
        <v>5000</v>
      </c>
      <c r="I84" s="84">
        <f>I85</f>
        <v>0</v>
      </c>
      <c r="J84" s="285">
        <f t="shared" ref="J84:S84" si="405">J85</f>
        <v>0</v>
      </c>
      <c r="K84" s="86">
        <f t="shared" si="405"/>
        <v>0</v>
      </c>
      <c r="L84" s="300">
        <f t="shared" si="405"/>
        <v>0</v>
      </c>
      <c r="M84" s="120">
        <f t="shared" si="405"/>
        <v>0</v>
      </c>
      <c r="N84" s="85">
        <f t="shared" si="405"/>
        <v>0</v>
      </c>
      <c r="O84" s="85">
        <f t="shared" si="405"/>
        <v>4000</v>
      </c>
      <c r="P84" s="85">
        <f t="shared" si="405"/>
        <v>1000</v>
      </c>
      <c r="Q84" s="85">
        <f t="shared" si="405"/>
        <v>0</v>
      </c>
      <c r="R84" s="85">
        <f t="shared" si="405"/>
        <v>0</v>
      </c>
      <c r="S84" s="86">
        <f t="shared" si="405"/>
        <v>0</v>
      </c>
      <c r="T84" s="245">
        <f>SUM(U84:AE84)</f>
        <v>0</v>
      </c>
      <c r="U84" s="84">
        <f t="shared" ref="U84:AE84" si="406">U85</f>
        <v>0</v>
      </c>
      <c r="V84" s="285">
        <f t="shared" si="406"/>
        <v>0</v>
      </c>
      <c r="W84" s="86">
        <f t="shared" si="406"/>
        <v>0</v>
      </c>
      <c r="X84" s="300">
        <f t="shared" si="406"/>
        <v>0</v>
      </c>
      <c r="Y84" s="120">
        <f t="shared" si="406"/>
        <v>0</v>
      </c>
      <c r="Z84" s="85">
        <f t="shared" si="406"/>
        <v>0</v>
      </c>
      <c r="AA84" s="85">
        <f t="shared" si="406"/>
        <v>0</v>
      </c>
      <c r="AB84" s="85">
        <f t="shared" si="406"/>
        <v>0</v>
      </c>
      <c r="AC84" s="85">
        <f t="shared" si="406"/>
        <v>0</v>
      </c>
      <c r="AD84" s="85">
        <f t="shared" si="406"/>
        <v>0</v>
      </c>
      <c r="AE84" s="86">
        <f t="shared" si="406"/>
        <v>0</v>
      </c>
      <c r="AF84" s="261">
        <f>SUM(AG84:AQ84)</f>
        <v>5000</v>
      </c>
      <c r="AG84" s="84">
        <f t="shared" ref="AG84:AQ84" si="407">AG85</f>
        <v>0</v>
      </c>
      <c r="AH84" s="285">
        <f t="shared" si="407"/>
        <v>0</v>
      </c>
      <c r="AI84" s="86">
        <f t="shared" si="407"/>
        <v>0</v>
      </c>
      <c r="AJ84" s="300">
        <f t="shared" si="407"/>
        <v>0</v>
      </c>
      <c r="AK84" s="120">
        <f t="shared" si="407"/>
        <v>0</v>
      </c>
      <c r="AL84" s="85">
        <f t="shared" si="407"/>
        <v>0</v>
      </c>
      <c r="AM84" s="85">
        <f t="shared" si="407"/>
        <v>4000</v>
      </c>
      <c r="AN84" s="85">
        <f t="shared" si="407"/>
        <v>1000</v>
      </c>
      <c r="AO84" s="85">
        <f t="shared" si="407"/>
        <v>0</v>
      </c>
      <c r="AP84" s="85">
        <f t="shared" si="407"/>
        <v>0</v>
      </c>
      <c r="AQ84" s="86">
        <f t="shared" si="407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5" t="s">
        <v>16</v>
      </c>
      <c r="E85" s="565"/>
      <c r="F85" s="565"/>
      <c r="G85" s="566"/>
      <c r="H85" s="75">
        <f t="shared" ref="H85:H92" si="408">SUM(I85:S85)</f>
        <v>5000</v>
      </c>
      <c r="I85" s="77">
        <f t="shared" ref="I85:S85" si="409">I86+I90</f>
        <v>0</v>
      </c>
      <c r="J85" s="61">
        <f t="shared" si="409"/>
        <v>0</v>
      </c>
      <c r="K85" s="79">
        <f t="shared" si="409"/>
        <v>0</v>
      </c>
      <c r="L85" s="301">
        <f t="shared" si="409"/>
        <v>0</v>
      </c>
      <c r="M85" s="95">
        <f t="shared" si="409"/>
        <v>0</v>
      </c>
      <c r="N85" s="78">
        <f t="shared" si="409"/>
        <v>0</v>
      </c>
      <c r="O85" s="78">
        <f t="shared" si="409"/>
        <v>4000</v>
      </c>
      <c r="P85" s="78">
        <f t="shared" si="409"/>
        <v>1000</v>
      </c>
      <c r="Q85" s="78">
        <f t="shared" si="409"/>
        <v>0</v>
      </c>
      <c r="R85" s="78">
        <f t="shared" si="409"/>
        <v>0</v>
      </c>
      <c r="S85" s="79">
        <f t="shared" si="409"/>
        <v>0</v>
      </c>
      <c r="T85" s="237">
        <f t="shared" ref="T85:T92" si="410">SUM(U85:AE85)</f>
        <v>0</v>
      </c>
      <c r="U85" s="77">
        <f t="shared" ref="U85:Z85" si="411">U86+U90</f>
        <v>0</v>
      </c>
      <c r="V85" s="61">
        <f t="shared" si="411"/>
        <v>0</v>
      </c>
      <c r="W85" s="79">
        <f t="shared" si="411"/>
        <v>0</v>
      </c>
      <c r="X85" s="301">
        <f t="shared" si="411"/>
        <v>0</v>
      </c>
      <c r="Y85" s="95">
        <f t="shared" si="411"/>
        <v>0</v>
      </c>
      <c r="Z85" s="78">
        <f t="shared" si="411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2">SUM(AG85:AQ85)</f>
        <v>5000</v>
      </c>
      <c r="AG85" s="77">
        <f t="shared" ref="AG85:AL85" si="413">AG86+AG90</f>
        <v>0</v>
      </c>
      <c r="AH85" s="61">
        <f t="shared" si="413"/>
        <v>0</v>
      </c>
      <c r="AI85" s="79">
        <f t="shared" si="413"/>
        <v>0</v>
      </c>
      <c r="AJ85" s="301">
        <f t="shared" si="413"/>
        <v>0</v>
      </c>
      <c r="AK85" s="95">
        <f t="shared" si="413"/>
        <v>0</v>
      </c>
      <c r="AL85" s="78">
        <f t="shared" si="413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3">
        <v>31</v>
      </c>
      <c r="B86" s="564"/>
      <c r="C86" s="90"/>
      <c r="D86" s="565" t="s">
        <v>0</v>
      </c>
      <c r="E86" s="565"/>
      <c r="F86" s="565"/>
      <c r="G86" s="566"/>
      <c r="H86" s="75">
        <f t="shared" si="408"/>
        <v>0</v>
      </c>
      <c r="I86" s="77">
        <f t="shared" ref="I86:S86" si="414">SUM(I87:I89)</f>
        <v>0</v>
      </c>
      <c r="J86" s="61">
        <f t="shared" si="414"/>
        <v>0</v>
      </c>
      <c r="K86" s="79">
        <f t="shared" si="414"/>
        <v>0</v>
      </c>
      <c r="L86" s="301">
        <f t="shared" si="414"/>
        <v>0</v>
      </c>
      <c r="M86" s="95">
        <f t="shared" si="414"/>
        <v>0</v>
      </c>
      <c r="N86" s="78">
        <f t="shared" si="414"/>
        <v>0</v>
      </c>
      <c r="O86" s="78">
        <f t="shared" si="414"/>
        <v>0</v>
      </c>
      <c r="P86" s="78">
        <f t="shared" si="414"/>
        <v>0</v>
      </c>
      <c r="Q86" s="78">
        <f t="shared" si="414"/>
        <v>0</v>
      </c>
      <c r="R86" s="78">
        <f t="shared" si="414"/>
        <v>0</v>
      </c>
      <c r="S86" s="229">
        <f t="shared" si="414"/>
        <v>0</v>
      </c>
      <c r="T86" s="248">
        <f t="shared" si="410"/>
        <v>0</v>
      </c>
      <c r="U86" s="77">
        <f t="shared" ref="U86:Z86" si="415">SUM(U87:U89)</f>
        <v>0</v>
      </c>
      <c r="V86" s="61">
        <f t="shared" si="415"/>
        <v>0</v>
      </c>
      <c r="W86" s="79">
        <f t="shared" si="415"/>
        <v>0</v>
      </c>
      <c r="X86" s="301">
        <f t="shared" si="415"/>
        <v>0</v>
      </c>
      <c r="Y86" s="95">
        <f t="shared" si="415"/>
        <v>0</v>
      </c>
      <c r="Z86" s="78">
        <f t="shared" si="415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2"/>
        <v>0</v>
      </c>
      <c r="AG86" s="77">
        <f t="shared" ref="AG86:AL86" si="416">SUM(AG87:AG89)</f>
        <v>0</v>
      </c>
      <c r="AH86" s="61">
        <f t="shared" si="416"/>
        <v>0</v>
      </c>
      <c r="AI86" s="79">
        <f t="shared" si="416"/>
        <v>0</v>
      </c>
      <c r="AJ86" s="301">
        <f t="shared" si="416"/>
        <v>0</v>
      </c>
      <c r="AK86" s="95">
        <f t="shared" si="416"/>
        <v>0</v>
      </c>
      <c r="AL86" s="78">
        <f t="shared" si="416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7" t="s">
        <v>1</v>
      </c>
      <c r="E87" s="567"/>
      <c r="F87" s="567"/>
      <c r="G87" s="567"/>
      <c r="H87" s="76">
        <f t="shared" si="408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0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2"/>
        <v>0</v>
      </c>
      <c r="AG87" s="29">
        <f t="shared" ref="AG87" si="417">I87+U87</f>
        <v>0</v>
      </c>
      <c r="AH87" s="92">
        <f t="shared" ref="AH87" si="418">J87+V87</f>
        <v>0</v>
      </c>
      <c r="AI87" s="31">
        <f t="shared" ref="AI87" si="419">K87+W87</f>
        <v>0</v>
      </c>
      <c r="AJ87" s="326">
        <f t="shared" ref="AJ87" si="420">L87+X87</f>
        <v>0</v>
      </c>
      <c r="AK87" s="290">
        <f t="shared" ref="AK87" si="421">M87+Y87</f>
        <v>0</v>
      </c>
      <c r="AL87" s="30">
        <f t="shared" ref="AL87" si="422">N87+Z87</f>
        <v>0</v>
      </c>
      <c r="AM87" s="30">
        <f t="shared" ref="AM87" si="423">O87+AA87</f>
        <v>0</v>
      </c>
      <c r="AN87" s="30">
        <f t="shared" ref="AN87" si="424">P87+AB87</f>
        <v>0</v>
      </c>
      <c r="AO87" s="30">
        <f t="shared" ref="AO87" si="425">Q87+AC87</f>
        <v>0</v>
      </c>
      <c r="AP87" s="30">
        <f t="shared" ref="AP87" si="426">R87+AD87</f>
        <v>0</v>
      </c>
      <c r="AQ87" s="31">
        <f t="shared" ref="AQ87" si="427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7" t="s">
        <v>2</v>
      </c>
      <c r="E88" s="567"/>
      <c r="F88" s="567"/>
      <c r="G88" s="568"/>
      <c r="H88" s="76">
        <f t="shared" si="408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0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28">SUM(AG88:AQ88)</f>
        <v>0</v>
      </c>
      <c r="AG88" s="29">
        <f t="shared" ref="AG88" si="429">I88+U88</f>
        <v>0</v>
      </c>
      <c r="AH88" s="92">
        <f t="shared" ref="AH88" si="430">J88+V88</f>
        <v>0</v>
      </c>
      <c r="AI88" s="31">
        <f t="shared" ref="AI88" si="431">K88+W88</f>
        <v>0</v>
      </c>
      <c r="AJ88" s="326">
        <f t="shared" ref="AJ88" si="432">L88+X88</f>
        <v>0</v>
      </c>
      <c r="AK88" s="290">
        <f t="shared" ref="AK88" si="433">M88+Y88</f>
        <v>0</v>
      </c>
      <c r="AL88" s="30">
        <f t="shared" ref="AL88" si="434">N88+Z88</f>
        <v>0</v>
      </c>
      <c r="AM88" s="30">
        <f t="shared" ref="AM88" si="435">O88+AA88</f>
        <v>0</v>
      </c>
      <c r="AN88" s="30">
        <f t="shared" ref="AN88" si="436">P88+AB88</f>
        <v>0</v>
      </c>
      <c r="AO88" s="30">
        <f t="shared" ref="AO88" si="437">Q88+AC88</f>
        <v>0</v>
      </c>
      <c r="AP88" s="30">
        <f t="shared" ref="AP88" si="438">R88+AD88</f>
        <v>0</v>
      </c>
      <c r="AQ88" s="31">
        <f t="shared" ref="AQ88" si="439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7" t="s">
        <v>3</v>
      </c>
      <c r="E89" s="567"/>
      <c r="F89" s="567"/>
      <c r="G89" s="567"/>
      <c r="H89" s="76">
        <f t="shared" si="408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0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0">SUM(AG89:AQ89)</f>
        <v>0</v>
      </c>
      <c r="AG89" s="29">
        <f t="shared" ref="AG89" si="441">I89+U89</f>
        <v>0</v>
      </c>
      <c r="AH89" s="92">
        <f t="shared" ref="AH89" si="442">J89+V89</f>
        <v>0</v>
      </c>
      <c r="AI89" s="31">
        <f t="shared" ref="AI89" si="443">K89+W89</f>
        <v>0</v>
      </c>
      <c r="AJ89" s="326">
        <f t="shared" ref="AJ89" si="444">L89+X89</f>
        <v>0</v>
      </c>
      <c r="AK89" s="290">
        <f t="shared" ref="AK89" si="445">M89+Y89</f>
        <v>0</v>
      </c>
      <c r="AL89" s="30">
        <f t="shared" ref="AL89" si="446">N89+Z89</f>
        <v>0</v>
      </c>
      <c r="AM89" s="30">
        <f t="shared" ref="AM89" si="447">O89+AA89</f>
        <v>0</v>
      </c>
      <c r="AN89" s="30">
        <f t="shared" ref="AN89" si="448">P89+AB89</f>
        <v>0</v>
      </c>
      <c r="AO89" s="30">
        <f t="shared" ref="AO89" si="449">Q89+AC89</f>
        <v>0</v>
      </c>
      <c r="AP89" s="30">
        <f t="shared" ref="AP89" si="450">R89+AD89</f>
        <v>0</v>
      </c>
      <c r="AQ89" s="31">
        <f t="shared" ref="AQ89" si="451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3">
        <v>32</v>
      </c>
      <c r="B90" s="564"/>
      <c r="C90" s="90"/>
      <c r="D90" s="565" t="s">
        <v>4</v>
      </c>
      <c r="E90" s="565"/>
      <c r="F90" s="565"/>
      <c r="G90" s="566"/>
      <c r="H90" s="75">
        <f t="shared" si="408"/>
        <v>5000</v>
      </c>
      <c r="I90" s="77">
        <f t="shared" ref="I90:S90" si="452">SUM(I91:I94)</f>
        <v>0</v>
      </c>
      <c r="J90" s="61">
        <f t="shared" si="452"/>
        <v>0</v>
      </c>
      <c r="K90" s="79">
        <f t="shared" si="452"/>
        <v>0</v>
      </c>
      <c r="L90" s="301">
        <f t="shared" si="452"/>
        <v>0</v>
      </c>
      <c r="M90" s="95">
        <f t="shared" si="452"/>
        <v>0</v>
      </c>
      <c r="N90" s="78">
        <f t="shared" si="452"/>
        <v>0</v>
      </c>
      <c r="O90" s="78">
        <f t="shared" si="452"/>
        <v>4000</v>
      </c>
      <c r="P90" s="78">
        <f t="shared" si="452"/>
        <v>1000</v>
      </c>
      <c r="Q90" s="78">
        <f t="shared" si="452"/>
        <v>0</v>
      </c>
      <c r="R90" s="78">
        <f t="shared" si="452"/>
        <v>0</v>
      </c>
      <c r="S90" s="79">
        <f t="shared" si="452"/>
        <v>0</v>
      </c>
      <c r="T90" s="237">
        <f t="shared" si="410"/>
        <v>0</v>
      </c>
      <c r="U90" s="77">
        <f t="shared" ref="U90:Z90" si="453">SUM(U91:U94)</f>
        <v>0</v>
      </c>
      <c r="V90" s="61">
        <f t="shared" si="453"/>
        <v>0</v>
      </c>
      <c r="W90" s="79">
        <f t="shared" si="453"/>
        <v>0</v>
      </c>
      <c r="X90" s="301">
        <f t="shared" si="453"/>
        <v>0</v>
      </c>
      <c r="Y90" s="95">
        <f t="shared" si="453"/>
        <v>0</v>
      </c>
      <c r="Z90" s="78">
        <f t="shared" si="453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2"/>
        <v>5000</v>
      </c>
      <c r="AG90" s="77">
        <f t="shared" ref="AG90:AL90" si="454">SUM(AG91:AG94)</f>
        <v>0</v>
      </c>
      <c r="AH90" s="61">
        <f t="shared" si="454"/>
        <v>0</v>
      </c>
      <c r="AI90" s="79">
        <f t="shared" si="454"/>
        <v>0</v>
      </c>
      <c r="AJ90" s="301">
        <f t="shared" si="454"/>
        <v>0</v>
      </c>
      <c r="AK90" s="95">
        <f t="shared" si="454"/>
        <v>0</v>
      </c>
      <c r="AL90" s="78">
        <f t="shared" si="454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7" t="s">
        <v>5</v>
      </c>
      <c r="E91" s="567"/>
      <c r="F91" s="567"/>
      <c r="G91" s="567"/>
      <c r="H91" s="76">
        <f t="shared" si="408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0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2"/>
        <v>0</v>
      </c>
      <c r="AG91" s="29">
        <f t="shared" ref="AG91" si="455">I91+U91</f>
        <v>0</v>
      </c>
      <c r="AH91" s="92">
        <f t="shared" ref="AH91" si="456">J91+V91</f>
        <v>0</v>
      </c>
      <c r="AI91" s="31">
        <f t="shared" ref="AI91" si="457">K91+W91</f>
        <v>0</v>
      </c>
      <c r="AJ91" s="326">
        <f t="shared" ref="AJ91" si="458">L91+X91</f>
        <v>0</v>
      </c>
      <c r="AK91" s="290">
        <f t="shared" ref="AK91" si="459">M91+Y91</f>
        <v>0</v>
      </c>
      <c r="AL91" s="30">
        <f t="shared" ref="AL91" si="460">N91+Z91</f>
        <v>0</v>
      </c>
      <c r="AM91" s="30">
        <f t="shared" ref="AM91" si="461">O91+AA91</f>
        <v>0</v>
      </c>
      <c r="AN91" s="30">
        <f t="shared" ref="AN91" si="462">P91+AB91</f>
        <v>0</v>
      </c>
      <c r="AO91" s="30">
        <f t="shared" ref="AO91" si="463">Q91+AC91</f>
        <v>0</v>
      </c>
      <c r="AP91" s="30">
        <f t="shared" ref="AP91" si="464">R91+AD91</f>
        <v>0</v>
      </c>
      <c r="AQ91" s="31">
        <f t="shared" ref="AQ91" si="465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7" t="s">
        <v>6</v>
      </c>
      <c r="E92" s="567"/>
      <c r="F92" s="567"/>
      <c r="G92" s="567"/>
      <c r="H92" s="76">
        <f t="shared" si="408"/>
        <v>5000</v>
      </c>
      <c r="I92" s="80"/>
      <c r="J92" s="94"/>
      <c r="K92" s="82"/>
      <c r="L92" s="302"/>
      <c r="M92" s="118"/>
      <c r="N92" s="81"/>
      <c r="O92" s="81">
        <v>4000</v>
      </c>
      <c r="P92" s="81">
        <v>1000</v>
      </c>
      <c r="Q92" s="81"/>
      <c r="R92" s="81"/>
      <c r="S92" s="82"/>
      <c r="T92" s="487">
        <f t="shared" si="410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66">SUM(AG92:AQ92)</f>
        <v>5000</v>
      </c>
      <c r="AG92" s="29">
        <f t="shared" ref="AG92" si="467">I92+U92</f>
        <v>0</v>
      </c>
      <c r="AH92" s="92">
        <f t="shared" ref="AH92" si="468">J92+V92</f>
        <v>0</v>
      </c>
      <c r="AI92" s="31">
        <f t="shared" ref="AI92" si="469">K92+W92</f>
        <v>0</v>
      </c>
      <c r="AJ92" s="326">
        <f t="shared" ref="AJ92" si="470">L92+X92</f>
        <v>0</v>
      </c>
      <c r="AK92" s="290">
        <f t="shared" ref="AK92" si="471">M92+Y92</f>
        <v>0</v>
      </c>
      <c r="AL92" s="30">
        <f t="shared" ref="AL92" si="472">N92+Z92</f>
        <v>0</v>
      </c>
      <c r="AM92" s="30">
        <f t="shared" ref="AM92" si="473">O92+AA92</f>
        <v>4000</v>
      </c>
      <c r="AN92" s="30">
        <f t="shared" ref="AN92" si="474">P92+AB92</f>
        <v>1000</v>
      </c>
      <c r="AO92" s="30">
        <f t="shared" ref="AO92" si="475">Q92+AC92</f>
        <v>0</v>
      </c>
      <c r="AP92" s="30">
        <f t="shared" ref="AP92" si="476">R92+AD92</f>
        <v>0</v>
      </c>
      <c r="AQ92" s="31">
        <f t="shared" ref="AQ92" si="477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7" t="s">
        <v>7</v>
      </c>
      <c r="E93" s="567"/>
      <c r="F93" s="567"/>
      <c r="G93" s="56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78">SUM(AG93:AQ93)</f>
        <v>0</v>
      </c>
      <c r="AG93" s="29">
        <f t="shared" ref="AG93:AG94" si="479">I93+U93</f>
        <v>0</v>
      </c>
      <c r="AH93" s="92">
        <f t="shared" ref="AH93:AH94" si="480">J93+V93</f>
        <v>0</v>
      </c>
      <c r="AI93" s="31">
        <f t="shared" ref="AI93:AI94" si="481">K93+W93</f>
        <v>0</v>
      </c>
      <c r="AJ93" s="326">
        <f t="shared" ref="AJ93:AJ94" si="482">L93+X93</f>
        <v>0</v>
      </c>
      <c r="AK93" s="290">
        <f t="shared" ref="AK93:AK94" si="483">M93+Y93</f>
        <v>0</v>
      </c>
      <c r="AL93" s="30">
        <f t="shared" ref="AL93:AL94" si="484">N93+Z93</f>
        <v>0</v>
      </c>
      <c r="AM93" s="30">
        <f t="shared" ref="AM93:AM94" si="485">O93+AA93</f>
        <v>0</v>
      </c>
      <c r="AN93" s="30">
        <f t="shared" ref="AN93:AN94" si="486">P93+AB93</f>
        <v>0</v>
      </c>
      <c r="AO93" s="30">
        <f t="shared" ref="AO93:AO94" si="487">Q93+AC93</f>
        <v>0</v>
      </c>
      <c r="AP93" s="30">
        <f t="shared" ref="AP93:AP94" si="488">R93+AD93</f>
        <v>0</v>
      </c>
      <c r="AQ93" s="31">
        <f t="shared" ref="AQ93:AQ94" si="489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7" t="s">
        <v>8</v>
      </c>
      <c r="E94" s="567"/>
      <c r="F94" s="567"/>
      <c r="G94" s="568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78"/>
        <v>0</v>
      </c>
      <c r="AG94" s="29">
        <f t="shared" si="479"/>
        <v>0</v>
      </c>
      <c r="AH94" s="92">
        <f t="shared" si="480"/>
        <v>0</v>
      </c>
      <c r="AI94" s="31">
        <f t="shared" si="481"/>
        <v>0</v>
      </c>
      <c r="AJ94" s="326">
        <f t="shared" si="482"/>
        <v>0</v>
      </c>
      <c r="AK94" s="290">
        <f t="shared" si="483"/>
        <v>0</v>
      </c>
      <c r="AL94" s="30">
        <f t="shared" si="484"/>
        <v>0</v>
      </c>
      <c r="AM94" s="30">
        <f t="shared" si="485"/>
        <v>0</v>
      </c>
      <c r="AN94" s="30">
        <f t="shared" si="486"/>
        <v>0</v>
      </c>
      <c r="AO94" s="30">
        <f t="shared" si="487"/>
        <v>0</v>
      </c>
      <c r="AP94" s="30">
        <f t="shared" si="488"/>
        <v>0</v>
      </c>
      <c r="AQ94" s="31">
        <f t="shared" si="489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76" t="s">
        <v>122</v>
      </c>
      <c r="B97" s="577"/>
      <c r="C97" s="577"/>
      <c r="D97" s="596" t="s">
        <v>123</v>
      </c>
      <c r="E97" s="596"/>
      <c r="F97" s="596"/>
      <c r="G97" s="597"/>
      <c r="H97" s="97">
        <f>SUM(I97:S97)</f>
        <v>0</v>
      </c>
      <c r="I97" s="98">
        <f t="shared" ref="I97:S97" si="490">I98+I118+I130+I142+I151</f>
        <v>0</v>
      </c>
      <c r="J97" s="284">
        <f t="shared" si="490"/>
        <v>0</v>
      </c>
      <c r="K97" s="122">
        <f t="shared" si="490"/>
        <v>0</v>
      </c>
      <c r="L97" s="299">
        <f t="shared" si="490"/>
        <v>0</v>
      </c>
      <c r="M97" s="119">
        <f t="shared" si="490"/>
        <v>0</v>
      </c>
      <c r="N97" s="99">
        <f t="shared" si="490"/>
        <v>0</v>
      </c>
      <c r="O97" s="99">
        <f t="shared" si="490"/>
        <v>0</v>
      </c>
      <c r="P97" s="99">
        <f t="shared" si="490"/>
        <v>0</v>
      </c>
      <c r="Q97" s="99">
        <f t="shared" si="490"/>
        <v>0</v>
      </c>
      <c r="R97" s="99">
        <f t="shared" si="490"/>
        <v>0</v>
      </c>
      <c r="S97" s="122">
        <f t="shared" si="490"/>
        <v>0</v>
      </c>
      <c r="T97" s="246">
        <f>SUM(U97:AE97)</f>
        <v>0</v>
      </c>
      <c r="U97" s="98">
        <f t="shared" ref="U97:AE97" si="491">U98+U118+U130+U142+U151</f>
        <v>0</v>
      </c>
      <c r="V97" s="284">
        <f t="shared" si="491"/>
        <v>0</v>
      </c>
      <c r="W97" s="122">
        <f t="shared" si="491"/>
        <v>0</v>
      </c>
      <c r="X97" s="299">
        <f t="shared" si="491"/>
        <v>0</v>
      </c>
      <c r="Y97" s="119">
        <f t="shared" si="491"/>
        <v>0</v>
      </c>
      <c r="Z97" s="99">
        <f t="shared" si="491"/>
        <v>0</v>
      </c>
      <c r="AA97" s="99">
        <f t="shared" si="491"/>
        <v>0</v>
      </c>
      <c r="AB97" s="99">
        <f t="shared" si="491"/>
        <v>0</v>
      </c>
      <c r="AC97" s="99">
        <f t="shared" si="491"/>
        <v>0</v>
      </c>
      <c r="AD97" s="99">
        <f t="shared" si="491"/>
        <v>0</v>
      </c>
      <c r="AE97" s="122">
        <f t="shared" si="491"/>
        <v>0</v>
      </c>
      <c r="AF97" s="260">
        <f>SUM(AG97:AQ97)</f>
        <v>0</v>
      </c>
      <c r="AG97" s="462">
        <f t="shared" ref="AG97:AQ97" si="492">AG98+AG118+AG130+AG142+AG151</f>
        <v>0</v>
      </c>
      <c r="AH97" s="463">
        <f t="shared" si="492"/>
        <v>0</v>
      </c>
      <c r="AI97" s="464">
        <f t="shared" si="492"/>
        <v>0</v>
      </c>
      <c r="AJ97" s="465">
        <f t="shared" si="492"/>
        <v>0</v>
      </c>
      <c r="AK97" s="466">
        <f t="shared" si="492"/>
        <v>0</v>
      </c>
      <c r="AL97" s="467">
        <f t="shared" si="492"/>
        <v>0</v>
      </c>
      <c r="AM97" s="467">
        <f t="shared" si="492"/>
        <v>0</v>
      </c>
      <c r="AN97" s="467">
        <f t="shared" si="492"/>
        <v>0</v>
      </c>
      <c r="AO97" s="467">
        <f t="shared" si="492"/>
        <v>0</v>
      </c>
      <c r="AP97" s="467">
        <f t="shared" si="492"/>
        <v>0</v>
      </c>
      <c r="AQ97" s="464">
        <f t="shared" si="492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69" t="s">
        <v>298</v>
      </c>
      <c r="B98" s="570"/>
      <c r="C98" s="570"/>
      <c r="D98" s="572" t="s">
        <v>127</v>
      </c>
      <c r="E98" s="572"/>
      <c r="F98" s="572"/>
      <c r="G98" s="573"/>
      <c r="H98" s="83">
        <f>SUM(I98:S98)</f>
        <v>0</v>
      </c>
      <c r="I98" s="84">
        <f t="shared" ref="I98:S98" si="493">I99+I108</f>
        <v>0</v>
      </c>
      <c r="J98" s="285">
        <f t="shared" ref="J98" si="494">J99+J108</f>
        <v>0</v>
      </c>
      <c r="K98" s="86">
        <f t="shared" si="493"/>
        <v>0</v>
      </c>
      <c r="L98" s="300">
        <f t="shared" si="493"/>
        <v>0</v>
      </c>
      <c r="M98" s="120">
        <f t="shared" si="493"/>
        <v>0</v>
      </c>
      <c r="N98" s="85">
        <f t="shared" si="493"/>
        <v>0</v>
      </c>
      <c r="O98" s="85">
        <f t="shared" ref="O98" si="495">O99+O108</f>
        <v>0</v>
      </c>
      <c r="P98" s="85">
        <f t="shared" si="493"/>
        <v>0</v>
      </c>
      <c r="Q98" s="85">
        <f t="shared" si="493"/>
        <v>0</v>
      </c>
      <c r="R98" s="85">
        <f t="shared" si="493"/>
        <v>0</v>
      </c>
      <c r="S98" s="86">
        <f t="shared" si="493"/>
        <v>0</v>
      </c>
      <c r="T98" s="245">
        <f>SUM(U98:AE98)</f>
        <v>0</v>
      </c>
      <c r="U98" s="84">
        <f t="shared" ref="U98:AE98" si="496">U99+U108</f>
        <v>0</v>
      </c>
      <c r="V98" s="285">
        <f t="shared" ref="V98" si="497">V99+V108</f>
        <v>0</v>
      </c>
      <c r="W98" s="86">
        <f t="shared" si="496"/>
        <v>0</v>
      </c>
      <c r="X98" s="300">
        <f t="shared" si="496"/>
        <v>0</v>
      </c>
      <c r="Y98" s="120">
        <f t="shared" si="496"/>
        <v>0</v>
      </c>
      <c r="Z98" s="85">
        <f t="shared" si="496"/>
        <v>0</v>
      </c>
      <c r="AA98" s="85">
        <f t="shared" ref="AA98" si="498">AA99+AA108</f>
        <v>0</v>
      </c>
      <c r="AB98" s="85">
        <f t="shared" si="496"/>
        <v>0</v>
      </c>
      <c r="AC98" s="85">
        <f t="shared" si="496"/>
        <v>0</v>
      </c>
      <c r="AD98" s="85">
        <f t="shared" si="496"/>
        <v>0</v>
      </c>
      <c r="AE98" s="86">
        <f t="shared" si="496"/>
        <v>0</v>
      </c>
      <c r="AF98" s="261">
        <f>SUM(AG98:AQ98)</f>
        <v>0</v>
      </c>
      <c r="AG98" s="468">
        <f t="shared" ref="AG98:AQ98" si="499">AG99+AG108</f>
        <v>0</v>
      </c>
      <c r="AH98" s="469">
        <f t="shared" ref="AH98" si="500">AH99+AH108</f>
        <v>0</v>
      </c>
      <c r="AI98" s="470">
        <f t="shared" si="499"/>
        <v>0</v>
      </c>
      <c r="AJ98" s="471">
        <f t="shared" si="499"/>
        <v>0</v>
      </c>
      <c r="AK98" s="472">
        <f t="shared" si="499"/>
        <v>0</v>
      </c>
      <c r="AL98" s="473">
        <f t="shared" si="499"/>
        <v>0</v>
      </c>
      <c r="AM98" s="473">
        <f t="shared" ref="AM98" si="501">AM99+AM108</f>
        <v>0</v>
      </c>
      <c r="AN98" s="473">
        <f t="shared" si="499"/>
        <v>0</v>
      </c>
      <c r="AO98" s="473">
        <f t="shared" si="499"/>
        <v>0</v>
      </c>
      <c r="AP98" s="473">
        <f t="shared" si="499"/>
        <v>0</v>
      </c>
      <c r="AQ98" s="470">
        <f t="shared" si="499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5" t="s">
        <v>16</v>
      </c>
      <c r="E99" s="565"/>
      <c r="F99" s="565"/>
      <c r="G99" s="566"/>
      <c r="H99" s="75">
        <f t="shared" ref="H99:H102" si="502">SUM(I99:S99)</f>
        <v>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3">L100+L106</f>
        <v>0</v>
      </c>
      <c r="M99" s="95">
        <f t="shared" si="503"/>
        <v>0</v>
      </c>
      <c r="N99" s="78">
        <f t="shared" si="503"/>
        <v>0</v>
      </c>
      <c r="O99" s="78">
        <f t="shared" ref="O99" si="504">O100+O106</f>
        <v>0</v>
      </c>
      <c r="P99" s="78">
        <f t="shared" si="503"/>
        <v>0</v>
      </c>
      <c r="Q99" s="78">
        <f t="shared" si="503"/>
        <v>0</v>
      </c>
      <c r="R99" s="78">
        <f t="shared" si="503"/>
        <v>0</v>
      </c>
      <c r="S99" s="79">
        <f t="shared" si="503"/>
        <v>0</v>
      </c>
      <c r="T99" s="237">
        <f t="shared" ref="T99:T102" si="505">SUM(U99:AE99)</f>
        <v>0</v>
      </c>
      <c r="U99" s="77">
        <f t="shared" ref="U99:AE99" si="506">U100+U106</f>
        <v>0</v>
      </c>
      <c r="V99" s="61">
        <f t="shared" ref="V99" si="507">V100+V106</f>
        <v>0</v>
      </c>
      <c r="W99" s="79">
        <f t="shared" si="506"/>
        <v>0</v>
      </c>
      <c r="X99" s="301">
        <f t="shared" si="506"/>
        <v>0</v>
      </c>
      <c r="Y99" s="95">
        <f t="shared" si="506"/>
        <v>0</v>
      </c>
      <c r="Z99" s="78">
        <f t="shared" si="506"/>
        <v>0</v>
      </c>
      <c r="AA99" s="78">
        <f t="shared" ref="AA99" si="508">AA100+AA106</f>
        <v>0</v>
      </c>
      <c r="AB99" s="78">
        <f t="shared" si="506"/>
        <v>0</v>
      </c>
      <c r="AC99" s="78">
        <f t="shared" si="506"/>
        <v>0</v>
      </c>
      <c r="AD99" s="78">
        <f t="shared" si="506"/>
        <v>0</v>
      </c>
      <c r="AE99" s="79">
        <f t="shared" si="506"/>
        <v>0</v>
      </c>
      <c r="AF99" s="262">
        <f t="shared" ref="AF99:AF102" si="509">SUM(AG99:AQ99)</f>
        <v>0</v>
      </c>
      <c r="AG99" s="315">
        <f t="shared" ref="AG99:AP99" si="510">AG100+AG106</f>
        <v>0</v>
      </c>
      <c r="AH99" s="263">
        <f t="shared" ref="AH99" si="511">AH100+AH106</f>
        <v>0</v>
      </c>
      <c r="AI99" s="239">
        <f t="shared" si="510"/>
        <v>0</v>
      </c>
      <c r="AJ99" s="303">
        <f t="shared" si="510"/>
        <v>0</v>
      </c>
      <c r="AK99" s="240">
        <f t="shared" si="510"/>
        <v>0</v>
      </c>
      <c r="AL99" s="241">
        <f t="shared" si="510"/>
        <v>0</v>
      </c>
      <c r="AM99" s="241">
        <f t="shared" ref="AM99" si="512">AM100+AM106</f>
        <v>0</v>
      </c>
      <c r="AN99" s="241">
        <f t="shared" si="510"/>
        <v>0</v>
      </c>
      <c r="AO99" s="241">
        <f t="shared" si="510"/>
        <v>0</v>
      </c>
      <c r="AP99" s="241">
        <f t="shared" si="510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3">
        <v>32</v>
      </c>
      <c r="B100" s="564"/>
      <c r="C100" s="90"/>
      <c r="D100" s="565" t="s">
        <v>4</v>
      </c>
      <c r="E100" s="565"/>
      <c r="F100" s="565"/>
      <c r="G100" s="566"/>
      <c r="H100" s="75">
        <f t="shared" si="502"/>
        <v>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3">SUM(L101:L105)</f>
        <v>0</v>
      </c>
      <c r="M100" s="95">
        <f t="shared" si="513"/>
        <v>0</v>
      </c>
      <c r="N100" s="78">
        <f t="shared" si="513"/>
        <v>0</v>
      </c>
      <c r="O100" s="78">
        <f t="shared" ref="O100" si="514">SUM(O101:O105)</f>
        <v>0</v>
      </c>
      <c r="P100" s="78">
        <f t="shared" si="513"/>
        <v>0</v>
      </c>
      <c r="Q100" s="78">
        <f t="shared" si="513"/>
        <v>0</v>
      </c>
      <c r="R100" s="78">
        <f t="shared" si="513"/>
        <v>0</v>
      </c>
      <c r="S100" s="79">
        <f t="shared" si="513"/>
        <v>0</v>
      </c>
      <c r="T100" s="237">
        <f t="shared" si="505"/>
        <v>0</v>
      </c>
      <c r="U100" s="77">
        <f>SUM(U101:U105)</f>
        <v>0</v>
      </c>
      <c r="V100" s="61">
        <f>SUM(V101:V105)</f>
        <v>0</v>
      </c>
      <c r="W100" s="79">
        <f t="shared" ref="W100:AE100" si="515">SUM(W101:W105)</f>
        <v>0</v>
      </c>
      <c r="X100" s="301">
        <f t="shared" si="515"/>
        <v>0</v>
      </c>
      <c r="Y100" s="95">
        <f t="shared" si="515"/>
        <v>0</v>
      </c>
      <c r="Z100" s="78">
        <f t="shared" si="515"/>
        <v>0</v>
      </c>
      <c r="AA100" s="78">
        <f t="shared" ref="AA100" si="516">SUM(AA101:AA105)</f>
        <v>0</v>
      </c>
      <c r="AB100" s="78">
        <f t="shared" si="515"/>
        <v>0</v>
      </c>
      <c r="AC100" s="78">
        <f t="shared" si="515"/>
        <v>0</v>
      </c>
      <c r="AD100" s="78">
        <f t="shared" si="515"/>
        <v>0</v>
      </c>
      <c r="AE100" s="79">
        <f t="shared" si="515"/>
        <v>0</v>
      </c>
      <c r="AF100" s="262">
        <f t="shared" si="509"/>
        <v>0</v>
      </c>
      <c r="AG100" s="315">
        <f>SUM(AG101:AG105)</f>
        <v>0</v>
      </c>
      <c r="AH100" s="263">
        <f>SUM(AH101:AH105)</f>
        <v>0</v>
      </c>
      <c r="AI100" s="239">
        <f t="shared" ref="AI100:AP100" si="517">SUM(AI101:AI105)</f>
        <v>0</v>
      </c>
      <c r="AJ100" s="303">
        <f t="shared" si="517"/>
        <v>0</v>
      </c>
      <c r="AK100" s="240">
        <f t="shared" si="517"/>
        <v>0</v>
      </c>
      <c r="AL100" s="241">
        <f t="shared" si="517"/>
        <v>0</v>
      </c>
      <c r="AM100" s="241">
        <f t="shared" ref="AM100" si="518">SUM(AM101:AM105)</f>
        <v>0</v>
      </c>
      <c r="AN100" s="241">
        <f t="shared" si="517"/>
        <v>0</v>
      </c>
      <c r="AO100" s="241">
        <f t="shared" si="517"/>
        <v>0</v>
      </c>
      <c r="AP100" s="241">
        <f t="shared" si="517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321</v>
      </c>
      <c r="D101" s="567" t="s">
        <v>5</v>
      </c>
      <c r="E101" s="567"/>
      <c r="F101" s="567"/>
      <c r="G101" s="567"/>
      <c r="H101" s="76">
        <f t="shared" si="502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05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09"/>
        <v>0</v>
      </c>
      <c r="AG101" s="29">
        <f t="shared" ref="AG101:AG105" si="519">I101+U101</f>
        <v>0</v>
      </c>
      <c r="AH101" s="92">
        <f t="shared" ref="AH101:AH105" si="520">J101+V101</f>
        <v>0</v>
      </c>
      <c r="AI101" s="31">
        <f t="shared" ref="AI101:AI105" si="521">K101+W101</f>
        <v>0</v>
      </c>
      <c r="AJ101" s="326">
        <f t="shared" ref="AJ101:AJ105" si="522">L101+X101</f>
        <v>0</v>
      </c>
      <c r="AK101" s="290">
        <f t="shared" ref="AK101:AK105" si="523">M101+Y101</f>
        <v>0</v>
      </c>
      <c r="AL101" s="30">
        <f t="shared" ref="AL101:AL105" si="524">N101+Z101</f>
        <v>0</v>
      </c>
      <c r="AM101" s="30">
        <f t="shared" ref="AM101:AM105" si="525">O101+AA101</f>
        <v>0</v>
      </c>
      <c r="AN101" s="30">
        <f t="shared" ref="AN101:AN105" si="526">P101+AB101</f>
        <v>0</v>
      </c>
      <c r="AO101" s="30">
        <f t="shared" ref="AO101:AO105" si="527">Q101+AC101</f>
        <v>0</v>
      </c>
      <c r="AP101" s="30">
        <f t="shared" ref="AP101:AP105" si="528">R101+AD101</f>
        <v>0</v>
      </c>
      <c r="AQ101" s="31">
        <f t="shared" ref="AQ101:AQ105" si="529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322</v>
      </c>
      <c r="D102" s="567" t="s">
        <v>6</v>
      </c>
      <c r="E102" s="567"/>
      <c r="F102" s="567"/>
      <c r="G102" s="567"/>
      <c r="H102" s="76">
        <f t="shared" si="502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0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09"/>
        <v>0</v>
      </c>
      <c r="AG102" s="29">
        <f t="shared" si="519"/>
        <v>0</v>
      </c>
      <c r="AH102" s="92">
        <f t="shared" si="520"/>
        <v>0</v>
      </c>
      <c r="AI102" s="31">
        <f t="shared" si="521"/>
        <v>0</v>
      </c>
      <c r="AJ102" s="326">
        <f t="shared" si="522"/>
        <v>0</v>
      </c>
      <c r="AK102" s="290">
        <f t="shared" si="523"/>
        <v>0</v>
      </c>
      <c r="AL102" s="30">
        <f t="shared" si="524"/>
        <v>0</v>
      </c>
      <c r="AM102" s="30">
        <f t="shared" si="525"/>
        <v>0</v>
      </c>
      <c r="AN102" s="30">
        <f t="shared" si="526"/>
        <v>0</v>
      </c>
      <c r="AO102" s="30">
        <f t="shared" si="527"/>
        <v>0</v>
      </c>
      <c r="AP102" s="30">
        <f t="shared" si="528"/>
        <v>0</v>
      </c>
      <c r="AQ102" s="31">
        <f t="shared" si="529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323</v>
      </c>
      <c r="D103" s="567" t="s">
        <v>7</v>
      </c>
      <c r="E103" s="567"/>
      <c r="F103" s="567"/>
      <c r="G103" s="567"/>
      <c r="H103" s="76">
        <f>SUM(I103:S103)</f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0</v>
      </c>
      <c r="AG103" s="29">
        <f t="shared" si="519"/>
        <v>0</v>
      </c>
      <c r="AH103" s="92">
        <f t="shared" si="520"/>
        <v>0</v>
      </c>
      <c r="AI103" s="31">
        <f t="shared" si="521"/>
        <v>0</v>
      </c>
      <c r="AJ103" s="326">
        <f t="shared" si="522"/>
        <v>0</v>
      </c>
      <c r="AK103" s="290">
        <f t="shared" si="523"/>
        <v>0</v>
      </c>
      <c r="AL103" s="30">
        <f t="shared" si="524"/>
        <v>0</v>
      </c>
      <c r="AM103" s="30">
        <f t="shared" si="525"/>
        <v>0</v>
      </c>
      <c r="AN103" s="30">
        <f t="shared" si="526"/>
        <v>0</v>
      </c>
      <c r="AO103" s="30">
        <f t="shared" si="527"/>
        <v>0</v>
      </c>
      <c r="AP103" s="30">
        <f t="shared" si="528"/>
        <v>0</v>
      </c>
      <c r="AQ103" s="31">
        <f t="shared" si="529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 x14ac:dyDescent="0.25">
      <c r="A104" s="230"/>
      <c r="B104" s="179"/>
      <c r="C104" s="179">
        <v>324</v>
      </c>
      <c r="D104" s="567" t="s">
        <v>90</v>
      </c>
      <c r="E104" s="567"/>
      <c r="F104" s="567"/>
      <c r="G104" s="567"/>
      <c r="H104" s="76">
        <f t="shared" ref="H104" si="530"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 t="shared" ref="T104:T108" si="531"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 t="shared" ref="AF104:AF108" si="532">SUM(AG104:AQ104)</f>
        <v>0</v>
      </c>
      <c r="AG104" s="29">
        <f t="shared" si="519"/>
        <v>0</v>
      </c>
      <c r="AH104" s="92">
        <f t="shared" si="520"/>
        <v>0</v>
      </c>
      <c r="AI104" s="31">
        <f t="shared" si="521"/>
        <v>0</v>
      </c>
      <c r="AJ104" s="326">
        <f t="shared" si="522"/>
        <v>0</v>
      </c>
      <c r="AK104" s="290">
        <f t="shared" si="523"/>
        <v>0</v>
      </c>
      <c r="AL104" s="30">
        <f t="shared" si="524"/>
        <v>0</v>
      </c>
      <c r="AM104" s="30">
        <f t="shared" si="525"/>
        <v>0</v>
      </c>
      <c r="AN104" s="30">
        <f t="shared" si="526"/>
        <v>0</v>
      </c>
      <c r="AO104" s="30">
        <f t="shared" si="527"/>
        <v>0</v>
      </c>
      <c r="AP104" s="30">
        <f t="shared" si="528"/>
        <v>0</v>
      </c>
      <c r="AQ104" s="31">
        <f t="shared" si="529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67" t="s">
        <v>8</v>
      </c>
      <c r="E105" s="567"/>
      <c r="F105" s="567"/>
      <c r="G105" s="568"/>
      <c r="H105" s="76">
        <f t="shared" ref="H105:H108" si="533"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31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2"/>
        <v>0</v>
      </c>
      <c r="AG105" s="29">
        <f t="shared" si="519"/>
        <v>0</v>
      </c>
      <c r="AH105" s="92">
        <f t="shared" si="520"/>
        <v>0</v>
      </c>
      <c r="AI105" s="31">
        <f t="shared" si="521"/>
        <v>0</v>
      </c>
      <c r="AJ105" s="326">
        <f t="shared" si="522"/>
        <v>0</v>
      </c>
      <c r="AK105" s="290">
        <f t="shared" si="523"/>
        <v>0</v>
      </c>
      <c r="AL105" s="30">
        <f t="shared" si="524"/>
        <v>0</v>
      </c>
      <c r="AM105" s="30">
        <f t="shared" si="525"/>
        <v>0</v>
      </c>
      <c r="AN105" s="30">
        <f t="shared" si="526"/>
        <v>0</v>
      </c>
      <c r="AO105" s="30">
        <f t="shared" si="527"/>
        <v>0</v>
      </c>
      <c r="AP105" s="30">
        <f t="shared" si="528"/>
        <v>0</v>
      </c>
      <c r="AQ105" s="31">
        <f t="shared" si="529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63">
        <v>38</v>
      </c>
      <c r="B106" s="564"/>
      <c r="C106" s="90"/>
      <c r="D106" s="565" t="s">
        <v>137</v>
      </c>
      <c r="E106" s="565"/>
      <c r="F106" s="565"/>
      <c r="G106" s="566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34">K107</f>
        <v>0</v>
      </c>
      <c r="L106" s="301">
        <f t="shared" si="534"/>
        <v>0</v>
      </c>
      <c r="M106" s="95">
        <f t="shared" si="534"/>
        <v>0</v>
      </c>
      <c r="N106" s="78">
        <f t="shared" si="534"/>
        <v>0</v>
      </c>
      <c r="O106" s="78">
        <f t="shared" si="534"/>
        <v>0</v>
      </c>
      <c r="P106" s="78">
        <f t="shared" si="534"/>
        <v>0</v>
      </c>
      <c r="Q106" s="78">
        <f t="shared" si="534"/>
        <v>0</v>
      </c>
      <c r="R106" s="78">
        <f t="shared" si="534"/>
        <v>0</v>
      </c>
      <c r="S106" s="79">
        <f t="shared" si="534"/>
        <v>0</v>
      </c>
      <c r="T106" s="237">
        <f>SUM(U106:AE106)</f>
        <v>0</v>
      </c>
      <c r="U106" s="77">
        <f t="shared" ref="U106:AE106" si="535">U107</f>
        <v>0</v>
      </c>
      <c r="V106" s="61">
        <f t="shared" si="535"/>
        <v>0</v>
      </c>
      <c r="W106" s="79">
        <f t="shared" si="535"/>
        <v>0</v>
      </c>
      <c r="X106" s="301">
        <f t="shared" si="535"/>
        <v>0</v>
      </c>
      <c r="Y106" s="95">
        <f t="shared" si="535"/>
        <v>0</v>
      </c>
      <c r="Z106" s="78">
        <f t="shared" si="535"/>
        <v>0</v>
      </c>
      <c r="AA106" s="78">
        <f t="shared" si="535"/>
        <v>0</v>
      </c>
      <c r="AB106" s="78">
        <f t="shared" si="535"/>
        <v>0</v>
      </c>
      <c r="AC106" s="78">
        <f t="shared" si="535"/>
        <v>0</v>
      </c>
      <c r="AD106" s="78">
        <f t="shared" si="535"/>
        <v>0</v>
      </c>
      <c r="AE106" s="79">
        <f t="shared" si="535"/>
        <v>0</v>
      </c>
      <c r="AF106" s="262">
        <f>SUM(AG106:AQ106)</f>
        <v>0</v>
      </c>
      <c r="AG106" s="315">
        <f t="shared" ref="AG106:AQ106" si="536">AG107</f>
        <v>0</v>
      </c>
      <c r="AH106" s="263">
        <f t="shared" si="536"/>
        <v>0</v>
      </c>
      <c r="AI106" s="239">
        <f t="shared" si="536"/>
        <v>0</v>
      </c>
      <c r="AJ106" s="303">
        <f t="shared" si="536"/>
        <v>0</v>
      </c>
      <c r="AK106" s="240">
        <f t="shared" si="536"/>
        <v>0</v>
      </c>
      <c r="AL106" s="241">
        <f t="shared" si="536"/>
        <v>0</v>
      </c>
      <c r="AM106" s="241">
        <f t="shared" si="536"/>
        <v>0</v>
      </c>
      <c r="AN106" s="241">
        <f t="shared" si="536"/>
        <v>0</v>
      </c>
      <c r="AO106" s="241">
        <f t="shared" si="536"/>
        <v>0</v>
      </c>
      <c r="AP106" s="241">
        <f t="shared" si="536"/>
        <v>0</v>
      </c>
      <c r="AQ106" s="239">
        <f t="shared" si="536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 x14ac:dyDescent="0.25">
      <c r="A107" s="230"/>
      <c r="B107" s="179"/>
      <c r="C107" s="179">
        <v>381</v>
      </c>
      <c r="D107" s="567" t="s">
        <v>136</v>
      </c>
      <c r="E107" s="567"/>
      <c r="F107" s="567"/>
      <c r="G107" s="567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2"/>
        <v>0</v>
      </c>
      <c r="AG107" s="29">
        <f t="shared" ref="AG107" si="537">I107+U107</f>
        <v>0</v>
      </c>
      <c r="AH107" s="92">
        <f t="shared" ref="AH107" si="538">J107+V107</f>
        <v>0</v>
      </c>
      <c r="AI107" s="31">
        <f t="shared" ref="AI107" si="539">K107+W107</f>
        <v>0</v>
      </c>
      <c r="AJ107" s="326">
        <f t="shared" ref="AJ107" si="540">L107+X107</f>
        <v>0</v>
      </c>
      <c r="AK107" s="290">
        <f t="shared" ref="AK107" si="541">M107+Y107</f>
        <v>0</v>
      </c>
      <c r="AL107" s="30">
        <f t="shared" ref="AL107" si="542">N107+Z107</f>
        <v>0</v>
      </c>
      <c r="AM107" s="30">
        <f t="shared" ref="AM107" si="543">O107+AA107</f>
        <v>0</v>
      </c>
      <c r="AN107" s="30">
        <f t="shared" ref="AN107" si="544">P107+AB107</f>
        <v>0</v>
      </c>
      <c r="AO107" s="30">
        <f t="shared" ref="AO107" si="545">Q107+AC107</f>
        <v>0</v>
      </c>
      <c r="AP107" s="30">
        <f t="shared" ref="AP107" si="546">R107+AD107</f>
        <v>0</v>
      </c>
      <c r="AQ107" s="31">
        <f t="shared" ref="AQ107" si="547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 x14ac:dyDescent="0.25">
      <c r="A108" s="436">
        <v>4</v>
      </c>
      <c r="B108" s="66"/>
      <c r="C108" s="66"/>
      <c r="D108" s="574" t="s">
        <v>17</v>
      </c>
      <c r="E108" s="574"/>
      <c r="F108" s="574"/>
      <c r="G108" s="575"/>
      <c r="H108" s="75">
        <f t="shared" si="533"/>
        <v>0</v>
      </c>
      <c r="I108" s="77">
        <f t="shared" ref="I108:S108" si="548">I109+I113</f>
        <v>0</v>
      </c>
      <c r="J108" s="61">
        <f t="shared" si="548"/>
        <v>0</v>
      </c>
      <c r="K108" s="79">
        <f t="shared" si="548"/>
        <v>0</v>
      </c>
      <c r="L108" s="301">
        <f t="shared" si="548"/>
        <v>0</v>
      </c>
      <c r="M108" s="95">
        <f t="shared" si="548"/>
        <v>0</v>
      </c>
      <c r="N108" s="78">
        <f t="shared" si="548"/>
        <v>0</v>
      </c>
      <c r="O108" s="78">
        <f t="shared" si="548"/>
        <v>0</v>
      </c>
      <c r="P108" s="78">
        <f t="shared" si="548"/>
        <v>0</v>
      </c>
      <c r="Q108" s="78">
        <f t="shared" si="548"/>
        <v>0</v>
      </c>
      <c r="R108" s="78">
        <f t="shared" si="548"/>
        <v>0</v>
      </c>
      <c r="S108" s="79">
        <f t="shared" si="548"/>
        <v>0</v>
      </c>
      <c r="T108" s="237">
        <f t="shared" si="531"/>
        <v>0</v>
      </c>
      <c r="U108" s="77">
        <f t="shared" ref="U108:AE108" si="549">U109+U113</f>
        <v>0</v>
      </c>
      <c r="V108" s="61">
        <f t="shared" si="549"/>
        <v>0</v>
      </c>
      <c r="W108" s="79">
        <f t="shared" si="549"/>
        <v>0</v>
      </c>
      <c r="X108" s="301">
        <f t="shared" si="549"/>
        <v>0</v>
      </c>
      <c r="Y108" s="95">
        <f t="shared" si="549"/>
        <v>0</v>
      </c>
      <c r="Z108" s="78">
        <f t="shared" si="549"/>
        <v>0</v>
      </c>
      <c r="AA108" s="78">
        <f t="shared" si="549"/>
        <v>0</v>
      </c>
      <c r="AB108" s="78">
        <f t="shared" si="549"/>
        <v>0</v>
      </c>
      <c r="AC108" s="78">
        <f t="shared" si="549"/>
        <v>0</v>
      </c>
      <c r="AD108" s="78">
        <f t="shared" si="549"/>
        <v>0</v>
      </c>
      <c r="AE108" s="79">
        <f t="shared" si="549"/>
        <v>0</v>
      </c>
      <c r="AF108" s="262">
        <f t="shared" si="532"/>
        <v>0</v>
      </c>
      <c r="AG108" s="315">
        <f t="shared" ref="AG108:AQ108" si="550">AG109+AG113</f>
        <v>0</v>
      </c>
      <c r="AH108" s="263">
        <f t="shared" si="550"/>
        <v>0</v>
      </c>
      <c r="AI108" s="239">
        <f t="shared" si="550"/>
        <v>0</v>
      </c>
      <c r="AJ108" s="303">
        <f t="shared" si="550"/>
        <v>0</v>
      </c>
      <c r="AK108" s="240">
        <f t="shared" si="550"/>
        <v>0</v>
      </c>
      <c r="AL108" s="241">
        <f t="shared" si="550"/>
        <v>0</v>
      </c>
      <c r="AM108" s="241">
        <f t="shared" si="550"/>
        <v>0</v>
      </c>
      <c r="AN108" s="241">
        <f t="shared" si="550"/>
        <v>0</v>
      </c>
      <c r="AO108" s="241">
        <f t="shared" si="550"/>
        <v>0</v>
      </c>
      <c r="AP108" s="241">
        <f t="shared" si="550"/>
        <v>0</v>
      </c>
      <c r="AQ108" s="239">
        <f t="shared" si="550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 x14ac:dyDescent="0.25">
      <c r="A109" s="563">
        <v>42</v>
      </c>
      <c r="B109" s="564"/>
      <c r="C109" s="437"/>
      <c r="D109" s="565" t="s">
        <v>45</v>
      </c>
      <c r="E109" s="565"/>
      <c r="F109" s="565"/>
      <c r="G109" s="566"/>
      <c r="H109" s="75">
        <f>SUM(I109:S109)</f>
        <v>0</v>
      </c>
      <c r="I109" s="77">
        <f t="shared" ref="I109:S109" si="551">SUM(I110:I112)</f>
        <v>0</v>
      </c>
      <c r="J109" s="61">
        <f t="shared" si="551"/>
        <v>0</v>
      </c>
      <c r="K109" s="79">
        <f t="shared" si="551"/>
        <v>0</v>
      </c>
      <c r="L109" s="301">
        <f t="shared" si="551"/>
        <v>0</v>
      </c>
      <c r="M109" s="95">
        <f t="shared" si="551"/>
        <v>0</v>
      </c>
      <c r="N109" s="78">
        <f t="shared" si="551"/>
        <v>0</v>
      </c>
      <c r="O109" s="78">
        <f t="shared" si="551"/>
        <v>0</v>
      </c>
      <c r="P109" s="78">
        <f t="shared" si="551"/>
        <v>0</v>
      </c>
      <c r="Q109" s="78">
        <f t="shared" si="551"/>
        <v>0</v>
      </c>
      <c r="R109" s="78">
        <f t="shared" si="551"/>
        <v>0</v>
      </c>
      <c r="S109" s="79">
        <f t="shared" si="551"/>
        <v>0</v>
      </c>
      <c r="T109" s="237">
        <f>SUM(U109:AE109)</f>
        <v>0</v>
      </c>
      <c r="U109" s="77">
        <f t="shared" ref="U109:AE109" si="552">SUM(U110:U112)</f>
        <v>0</v>
      </c>
      <c r="V109" s="61">
        <f t="shared" si="552"/>
        <v>0</v>
      </c>
      <c r="W109" s="79">
        <f t="shared" si="552"/>
        <v>0</v>
      </c>
      <c r="X109" s="301">
        <f t="shared" si="552"/>
        <v>0</v>
      </c>
      <c r="Y109" s="95">
        <f t="shared" si="552"/>
        <v>0</v>
      </c>
      <c r="Z109" s="78">
        <f t="shared" si="552"/>
        <v>0</v>
      </c>
      <c r="AA109" s="78">
        <f t="shared" si="552"/>
        <v>0</v>
      </c>
      <c r="AB109" s="78">
        <f t="shared" si="552"/>
        <v>0</v>
      </c>
      <c r="AC109" s="78">
        <f t="shared" si="552"/>
        <v>0</v>
      </c>
      <c r="AD109" s="78">
        <f t="shared" si="552"/>
        <v>0</v>
      </c>
      <c r="AE109" s="79">
        <f t="shared" si="552"/>
        <v>0</v>
      </c>
      <c r="AF109" s="262">
        <f>SUM(AG109:AQ109)</f>
        <v>0</v>
      </c>
      <c r="AG109" s="315">
        <f t="shared" ref="AG109:AQ109" si="553">SUM(AG110:AG112)</f>
        <v>0</v>
      </c>
      <c r="AH109" s="263">
        <f t="shared" si="553"/>
        <v>0</v>
      </c>
      <c r="AI109" s="239">
        <f t="shared" si="553"/>
        <v>0</v>
      </c>
      <c r="AJ109" s="303">
        <f t="shared" si="553"/>
        <v>0</v>
      </c>
      <c r="AK109" s="240">
        <f t="shared" si="553"/>
        <v>0</v>
      </c>
      <c r="AL109" s="241">
        <f t="shared" si="553"/>
        <v>0</v>
      </c>
      <c r="AM109" s="241">
        <f t="shared" si="553"/>
        <v>0</v>
      </c>
      <c r="AN109" s="241">
        <f t="shared" si="553"/>
        <v>0</v>
      </c>
      <c r="AO109" s="241">
        <f t="shared" si="553"/>
        <v>0</v>
      </c>
      <c r="AP109" s="241">
        <f t="shared" si="553"/>
        <v>0</v>
      </c>
      <c r="AQ109" s="239">
        <f t="shared" si="553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" x14ac:dyDescent="0.25">
      <c r="A110" s="230"/>
      <c r="B110" s="179"/>
      <c r="C110" s="179">
        <v>422</v>
      </c>
      <c r="D110" s="567" t="s">
        <v>11</v>
      </c>
      <c r="E110" s="567"/>
      <c r="F110" s="567"/>
      <c r="G110" s="568"/>
      <c r="H110" s="76">
        <f>SUM(I110:S110)</f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>SUM(U110:AE110)</f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>SUM(AG110:AQ110)</f>
        <v>0</v>
      </c>
      <c r="AG110" s="29">
        <f t="shared" ref="AG110:AG112" si="554">I110+U110</f>
        <v>0</v>
      </c>
      <c r="AH110" s="92">
        <f t="shared" ref="AH110:AH112" si="555">J110+V110</f>
        <v>0</v>
      </c>
      <c r="AI110" s="31">
        <f t="shared" ref="AI110:AI112" si="556">K110+W110</f>
        <v>0</v>
      </c>
      <c r="AJ110" s="326">
        <f t="shared" ref="AJ110:AJ112" si="557">L110+X110</f>
        <v>0</v>
      </c>
      <c r="AK110" s="290">
        <f t="shared" ref="AK110:AK112" si="558">M110+Y110</f>
        <v>0</v>
      </c>
      <c r="AL110" s="30">
        <f t="shared" ref="AL110:AL112" si="559">N110+Z110</f>
        <v>0</v>
      </c>
      <c r="AM110" s="30">
        <f t="shared" ref="AM110:AM112" si="560">O110+AA110</f>
        <v>0</v>
      </c>
      <c r="AN110" s="30">
        <f t="shared" ref="AN110:AN112" si="561">P110+AB110</f>
        <v>0</v>
      </c>
      <c r="AO110" s="30">
        <f t="shared" ref="AO110:AO112" si="562">Q110+AC110</f>
        <v>0</v>
      </c>
      <c r="AP110" s="30">
        <f t="shared" ref="AP110:AP112" si="563">R110+AD110</f>
        <v>0</v>
      </c>
      <c r="AQ110" s="31">
        <f t="shared" ref="AQ110:AQ112" si="564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" x14ac:dyDescent="0.25">
      <c r="A111" s="230"/>
      <c r="B111" s="179"/>
      <c r="C111" s="179">
        <v>423</v>
      </c>
      <c r="D111" s="567" t="s">
        <v>89</v>
      </c>
      <c r="E111" s="567"/>
      <c r="F111" s="567"/>
      <c r="G111" s="568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54"/>
        <v>0</v>
      </c>
      <c r="AH111" s="92">
        <f t="shared" si="555"/>
        <v>0</v>
      </c>
      <c r="AI111" s="31">
        <f t="shared" si="556"/>
        <v>0</v>
      </c>
      <c r="AJ111" s="326">
        <f t="shared" si="557"/>
        <v>0</v>
      </c>
      <c r="AK111" s="290">
        <f t="shared" si="558"/>
        <v>0</v>
      </c>
      <c r="AL111" s="30">
        <f t="shared" si="559"/>
        <v>0</v>
      </c>
      <c r="AM111" s="30">
        <f t="shared" si="560"/>
        <v>0</v>
      </c>
      <c r="AN111" s="30">
        <f t="shared" si="561"/>
        <v>0</v>
      </c>
      <c r="AO111" s="30">
        <f t="shared" si="562"/>
        <v>0</v>
      </c>
      <c r="AP111" s="30">
        <f t="shared" si="563"/>
        <v>0</v>
      </c>
      <c r="AQ111" s="31">
        <f t="shared" si="564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 x14ac:dyDescent="0.25">
      <c r="A112" s="225"/>
      <c r="B112" s="279"/>
      <c r="C112" s="279">
        <v>424</v>
      </c>
      <c r="D112" s="567" t="s">
        <v>46</v>
      </c>
      <c r="E112" s="567"/>
      <c r="F112" s="567"/>
      <c r="G112" s="568"/>
      <c r="H112" s="76">
        <f t="shared" ref="H112:H115" si="565">SUM(I112:S112)</f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ref="T112:T115" si="566">SUM(U112:AE112)</f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ref="AF112:AF115" si="567">SUM(AG112:AQ112)</f>
        <v>0</v>
      </c>
      <c r="AG112" s="29">
        <f t="shared" si="554"/>
        <v>0</v>
      </c>
      <c r="AH112" s="92">
        <f t="shared" si="555"/>
        <v>0</v>
      </c>
      <c r="AI112" s="31">
        <f t="shared" si="556"/>
        <v>0</v>
      </c>
      <c r="AJ112" s="326">
        <f t="shared" si="557"/>
        <v>0</v>
      </c>
      <c r="AK112" s="290">
        <f t="shared" si="558"/>
        <v>0</v>
      </c>
      <c r="AL112" s="30">
        <f t="shared" si="559"/>
        <v>0</v>
      </c>
      <c r="AM112" s="30">
        <f t="shared" si="560"/>
        <v>0</v>
      </c>
      <c r="AN112" s="30">
        <f t="shared" si="561"/>
        <v>0</v>
      </c>
      <c r="AO112" s="30">
        <f t="shared" si="562"/>
        <v>0</v>
      </c>
      <c r="AP112" s="30">
        <f t="shared" si="563"/>
        <v>0</v>
      </c>
      <c r="AQ112" s="31">
        <f t="shared" si="564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 x14ac:dyDescent="0.25">
      <c r="A113" s="515">
        <v>45</v>
      </c>
      <c r="B113" s="516"/>
      <c r="C113" s="431"/>
      <c r="D113" s="517" t="s">
        <v>86</v>
      </c>
      <c r="E113" s="517"/>
      <c r="F113" s="517"/>
      <c r="G113" s="517"/>
      <c r="H113" s="237">
        <f t="shared" si="565"/>
        <v>0</v>
      </c>
      <c r="I113" s="315">
        <f>I114+I115</f>
        <v>0</v>
      </c>
      <c r="J113" s="263">
        <f>J114+J115</f>
        <v>0</v>
      </c>
      <c r="K113" s="239">
        <f t="shared" ref="K113:S113" si="568">K114+K115</f>
        <v>0</v>
      </c>
      <c r="L113" s="303">
        <f t="shared" si="568"/>
        <v>0</v>
      </c>
      <c r="M113" s="240">
        <f t="shared" si="568"/>
        <v>0</v>
      </c>
      <c r="N113" s="241">
        <f t="shared" si="568"/>
        <v>0</v>
      </c>
      <c r="O113" s="241">
        <f t="shared" ref="O113" si="569">O114+O115</f>
        <v>0</v>
      </c>
      <c r="P113" s="241">
        <f t="shared" si="568"/>
        <v>0</v>
      </c>
      <c r="Q113" s="241">
        <f t="shared" si="568"/>
        <v>0</v>
      </c>
      <c r="R113" s="241">
        <f t="shared" si="568"/>
        <v>0</v>
      </c>
      <c r="S113" s="242">
        <f t="shared" si="568"/>
        <v>0</v>
      </c>
      <c r="T113" s="237">
        <f t="shared" si="566"/>
        <v>0</v>
      </c>
      <c r="U113" s="263">
        <f>U114+U115</f>
        <v>0</v>
      </c>
      <c r="V113" s="241">
        <f>V114+V115</f>
        <v>0</v>
      </c>
      <c r="W113" s="239">
        <f t="shared" ref="W113:AE113" si="570">W114+W115</f>
        <v>0</v>
      </c>
      <c r="X113" s="303">
        <f t="shared" si="570"/>
        <v>0</v>
      </c>
      <c r="Y113" s="240">
        <f t="shared" si="570"/>
        <v>0</v>
      </c>
      <c r="Z113" s="241">
        <f t="shared" si="570"/>
        <v>0</v>
      </c>
      <c r="AA113" s="241">
        <f t="shared" ref="AA113" si="571">AA114+AA115</f>
        <v>0</v>
      </c>
      <c r="AB113" s="241">
        <f t="shared" si="570"/>
        <v>0</v>
      </c>
      <c r="AC113" s="241">
        <f t="shared" si="570"/>
        <v>0</v>
      </c>
      <c r="AD113" s="241">
        <f t="shared" si="570"/>
        <v>0</v>
      </c>
      <c r="AE113" s="242">
        <f t="shared" si="570"/>
        <v>0</v>
      </c>
      <c r="AF113" s="262">
        <f t="shared" si="567"/>
        <v>0</v>
      </c>
      <c r="AG113" s="238">
        <f>AG114+AG115</f>
        <v>0</v>
      </c>
      <c r="AH113" s="241">
        <f>AH114+AH115</f>
        <v>0</v>
      </c>
      <c r="AI113" s="239">
        <f t="shared" ref="AI113:AQ113" si="572">AI114+AI115</f>
        <v>0</v>
      </c>
      <c r="AJ113" s="303">
        <f t="shared" si="572"/>
        <v>0</v>
      </c>
      <c r="AK113" s="240">
        <f t="shared" si="572"/>
        <v>0</v>
      </c>
      <c r="AL113" s="241">
        <f t="shared" si="572"/>
        <v>0</v>
      </c>
      <c r="AM113" s="241">
        <f t="shared" ref="AM113" si="573">AM114+AM115</f>
        <v>0</v>
      </c>
      <c r="AN113" s="241">
        <f t="shared" si="572"/>
        <v>0</v>
      </c>
      <c r="AO113" s="241">
        <f t="shared" si="572"/>
        <v>0</v>
      </c>
      <c r="AP113" s="241">
        <f t="shared" si="572"/>
        <v>0</v>
      </c>
      <c r="AQ113" s="242">
        <f t="shared" si="572"/>
        <v>0</v>
      </c>
      <c r="AR113" s="206"/>
      <c r="AT113" s="388"/>
      <c r="AU113" s="388"/>
      <c r="AV113" s="388"/>
    </row>
    <row r="114" spans="1:136" s="72" customFormat="1" ht="15" x14ac:dyDescent="0.25">
      <c r="A114" s="230"/>
      <c r="B114" s="179"/>
      <c r="C114" s="179">
        <v>451</v>
      </c>
      <c r="D114" s="567" t="s">
        <v>87</v>
      </c>
      <c r="E114" s="567"/>
      <c r="F114" s="567"/>
      <c r="G114" s="567"/>
      <c r="H114" s="76">
        <f t="shared" si="565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66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67"/>
        <v>0</v>
      </c>
      <c r="AG114" s="474">
        <f t="shared" ref="AG114:AG115" si="574">I114+U114</f>
        <v>0</v>
      </c>
      <c r="AH114" s="30">
        <f t="shared" ref="AH114:AH115" si="575">J114+V114</f>
        <v>0</v>
      </c>
      <c r="AI114" s="31">
        <f t="shared" ref="AI114:AI115" si="576">K114+W114</f>
        <v>0</v>
      </c>
      <c r="AJ114" s="326">
        <f t="shared" ref="AJ114:AJ115" si="577">L114+X114</f>
        <v>0</v>
      </c>
      <c r="AK114" s="290">
        <f t="shared" ref="AK114:AK115" si="578">M114+Y114</f>
        <v>0</v>
      </c>
      <c r="AL114" s="30">
        <f t="shared" ref="AL114:AL115" si="579">N114+Z114</f>
        <v>0</v>
      </c>
      <c r="AM114" s="30">
        <f t="shared" ref="AM114:AM115" si="580">O114+AA114</f>
        <v>0</v>
      </c>
      <c r="AN114" s="30">
        <f t="shared" ref="AN114:AN115" si="581">P114+AB114</f>
        <v>0</v>
      </c>
      <c r="AO114" s="30">
        <f t="shared" ref="AO114:AO115" si="582">Q114+AC114</f>
        <v>0</v>
      </c>
      <c r="AP114" s="30">
        <f t="shared" ref="AP114:AP115" si="583">R114+AD114</f>
        <v>0</v>
      </c>
      <c r="AQ114" s="125">
        <f t="shared" ref="AQ114:AQ115" si="584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452</v>
      </c>
      <c r="D115" s="567" t="s">
        <v>91</v>
      </c>
      <c r="E115" s="567"/>
      <c r="F115" s="567"/>
      <c r="G115" s="567"/>
      <c r="H115" s="76">
        <f t="shared" si="565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66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67"/>
        <v>0</v>
      </c>
      <c r="AG115" s="474">
        <f t="shared" si="574"/>
        <v>0</v>
      </c>
      <c r="AH115" s="30">
        <f t="shared" si="575"/>
        <v>0</v>
      </c>
      <c r="AI115" s="31">
        <f t="shared" si="576"/>
        <v>0</v>
      </c>
      <c r="AJ115" s="326">
        <f t="shared" si="577"/>
        <v>0</v>
      </c>
      <c r="AK115" s="290">
        <f t="shared" si="578"/>
        <v>0</v>
      </c>
      <c r="AL115" s="30">
        <f t="shared" si="579"/>
        <v>0</v>
      </c>
      <c r="AM115" s="30">
        <f t="shared" si="580"/>
        <v>0</v>
      </c>
      <c r="AN115" s="30">
        <f t="shared" si="581"/>
        <v>0</v>
      </c>
      <c r="AO115" s="30">
        <f t="shared" si="582"/>
        <v>0</v>
      </c>
      <c r="AP115" s="30">
        <f t="shared" si="583"/>
        <v>0</v>
      </c>
      <c r="AQ115" s="125">
        <f t="shared" si="584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 x14ac:dyDescent="0.25">
      <c r="A116" s="270"/>
      <c r="B116" s="271"/>
      <c r="D116" s="273"/>
      <c r="E116" s="273"/>
      <c r="F116" s="273"/>
      <c r="G116" s="273"/>
      <c r="I116" s="634" t="s">
        <v>125</v>
      </c>
      <c r="J116" s="634"/>
      <c r="K116" s="634"/>
      <c r="L116" s="634"/>
      <c r="M116" s="634"/>
      <c r="N116" s="634"/>
      <c r="O116" s="634"/>
      <c r="P116" s="634"/>
      <c r="Q116" s="634"/>
      <c r="R116" s="634"/>
      <c r="S116" s="634"/>
      <c r="T116" s="391"/>
      <c r="U116" s="634" t="s">
        <v>125</v>
      </c>
      <c r="V116" s="634"/>
      <c r="W116" s="634"/>
      <c r="X116" s="634"/>
      <c r="Y116" s="634"/>
      <c r="Z116" s="634"/>
      <c r="AA116" s="634"/>
      <c r="AB116" s="634"/>
      <c r="AC116" s="634"/>
      <c r="AD116" s="634"/>
      <c r="AE116" s="634"/>
      <c r="AF116" s="276"/>
      <c r="AG116" s="561" t="s">
        <v>125</v>
      </c>
      <c r="AH116" s="561"/>
      <c r="AI116" s="561"/>
      <c r="AJ116" s="561"/>
      <c r="AK116" s="561"/>
      <c r="AL116" s="561"/>
      <c r="AM116" s="561"/>
      <c r="AN116" s="561"/>
      <c r="AO116" s="561"/>
      <c r="AP116" s="561"/>
      <c r="AQ116" s="562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 x14ac:dyDescent="0.25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571"/>
      <c r="AT117" s="571"/>
      <c r="AU117" s="571"/>
      <c r="AV117" s="571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 x14ac:dyDescent="0.25">
      <c r="A118" s="569" t="s">
        <v>298</v>
      </c>
      <c r="B118" s="570"/>
      <c r="C118" s="570"/>
      <c r="D118" s="572" t="s">
        <v>124</v>
      </c>
      <c r="E118" s="572"/>
      <c r="F118" s="572"/>
      <c r="G118" s="573"/>
      <c r="H118" s="83">
        <f>SUM(I118:S118)</f>
        <v>0</v>
      </c>
      <c r="I118" s="84">
        <f>I119</f>
        <v>0</v>
      </c>
      <c r="J118" s="285">
        <f>J119</f>
        <v>0</v>
      </c>
      <c r="K118" s="86">
        <f t="shared" ref="K118:AQ118" si="585">K119</f>
        <v>0</v>
      </c>
      <c r="L118" s="300">
        <f t="shared" si="585"/>
        <v>0</v>
      </c>
      <c r="M118" s="120">
        <f t="shared" si="585"/>
        <v>0</v>
      </c>
      <c r="N118" s="85">
        <f t="shared" si="585"/>
        <v>0</v>
      </c>
      <c r="O118" s="85">
        <f t="shared" si="585"/>
        <v>0</v>
      </c>
      <c r="P118" s="85">
        <f t="shared" si="585"/>
        <v>0</v>
      </c>
      <c r="Q118" s="85">
        <f t="shared" si="585"/>
        <v>0</v>
      </c>
      <c r="R118" s="85">
        <f t="shared" si="585"/>
        <v>0</v>
      </c>
      <c r="S118" s="86">
        <f t="shared" si="585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85"/>
        <v>0</v>
      </c>
      <c r="X118" s="300">
        <f t="shared" si="585"/>
        <v>0</v>
      </c>
      <c r="Y118" s="120">
        <f t="shared" si="585"/>
        <v>0</v>
      </c>
      <c r="Z118" s="85">
        <f t="shared" si="585"/>
        <v>0</v>
      </c>
      <c r="AA118" s="85">
        <f t="shared" si="585"/>
        <v>0</v>
      </c>
      <c r="AB118" s="85">
        <f t="shared" si="585"/>
        <v>0</v>
      </c>
      <c r="AC118" s="85">
        <f t="shared" si="585"/>
        <v>0</v>
      </c>
      <c r="AD118" s="85">
        <f t="shared" si="585"/>
        <v>0</v>
      </c>
      <c r="AE118" s="86">
        <f t="shared" si="585"/>
        <v>0</v>
      </c>
      <c r="AF118" s="261">
        <f>SUM(AG118:AQ118)</f>
        <v>0</v>
      </c>
      <c r="AG118" s="468">
        <f>AG119</f>
        <v>0</v>
      </c>
      <c r="AH118" s="469">
        <f>AH119</f>
        <v>0</v>
      </c>
      <c r="AI118" s="470">
        <f t="shared" si="585"/>
        <v>0</v>
      </c>
      <c r="AJ118" s="471">
        <f t="shared" si="585"/>
        <v>0</v>
      </c>
      <c r="AK118" s="472">
        <f t="shared" si="585"/>
        <v>0</v>
      </c>
      <c r="AL118" s="473">
        <f t="shared" si="585"/>
        <v>0</v>
      </c>
      <c r="AM118" s="473">
        <f t="shared" si="585"/>
        <v>0</v>
      </c>
      <c r="AN118" s="473">
        <f t="shared" si="585"/>
        <v>0</v>
      </c>
      <c r="AO118" s="473">
        <f t="shared" si="585"/>
        <v>0</v>
      </c>
      <c r="AP118" s="473">
        <f t="shared" si="585"/>
        <v>0</v>
      </c>
      <c r="AQ118" s="470">
        <f t="shared" si="585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 x14ac:dyDescent="0.25">
      <c r="A119" s="436">
        <v>3</v>
      </c>
      <c r="B119" s="68"/>
      <c r="C119" s="90"/>
      <c r="D119" s="565" t="s">
        <v>16</v>
      </c>
      <c r="E119" s="565"/>
      <c r="F119" s="565"/>
      <c r="G119" s="566"/>
      <c r="H119" s="75">
        <f t="shared" ref="H119:H126" si="586">SUM(I119:S119)</f>
        <v>0</v>
      </c>
      <c r="I119" s="77">
        <f>I120+I124</f>
        <v>0</v>
      </c>
      <c r="J119" s="61">
        <f>J120+J124</f>
        <v>0</v>
      </c>
      <c r="K119" s="79">
        <f t="shared" ref="K119:S119" si="587">K120+K124</f>
        <v>0</v>
      </c>
      <c r="L119" s="301">
        <f t="shared" si="587"/>
        <v>0</v>
      </c>
      <c r="M119" s="95">
        <f t="shared" si="587"/>
        <v>0</v>
      </c>
      <c r="N119" s="78">
        <f t="shared" si="587"/>
        <v>0</v>
      </c>
      <c r="O119" s="78">
        <f t="shared" ref="O119" si="588">O120+O124</f>
        <v>0</v>
      </c>
      <c r="P119" s="78">
        <f t="shared" si="587"/>
        <v>0</v>
      </c>
      <c r="Q119" s="78">
        <f t="shared" si="587"/>
        <v>0</v>
      </c>
      <c r="R119" s="78">
        <f t="shared" si="587"/>
        <v>0</v>
      </c>
      <c r="S119" s="79">
        <f t="shared" si="587"/>
        <v>0</v>
      </c>
      <c r="T119" s="237">
        <f t="shared" ref="T119:T126" si="589">SUM(U119:AE119)</f>
        <v>0</v>
      </c>
      <c r="U119" s="77">
        <f>U120+U124</f>
        <v>0</v>
      </c>
      <c r="V119" s="61">
        <f>V120+V124</f>
        <v>0</v>
      </c>
      <c r="W119" s="79">
        <f t="shared" ref="W119:AE119" si="590">W120+W124</f>
        <v>0</v>
      </c>
      <c r="X119" s="301">
        <f t="shared" si="590"/>
        <v>0</v>
      </c>
      <c r="Y119" s="95">
        <f t="shared" si="590"/>
        <v>0</v>
      </c>
      <c r="Z119" s="78">
        <f t="shared" si="590"/>
        <v>0</v>
      </c>
      <c r="AA119" s="78">
        <f t="shared" ref="AA119" si="591">AA120+AA124</f>
        <v>0</v>
      </c>
      <c r="AB119" s="78">
        <f t="shared" si="590"/>
        <v>0</v>
      </c>
      <c r="AC119" s="78">
        <f t="shared" si="590"/>
        <v>0</v>
      </c>
      <c r="AD119" s="78">
        <f t="shared" si="590"/>
        <v>0</v>
      </c>
      <c r="AE119" s="79">
        <f t="shared" si="590"/>
        <v>0</v>
      </c>
      <c r="AF119" s="262">
        <f t="shared" ref="AF119:AF126" si="592">SUM(AG119:AQ119)</f>
        <v>0</v>
      </c>
      <c r="AG119" s="315">
        <f>AG120+AG124</f>
        <v>0</v>
      </c>
      <c r="AH119" s="263">
        <f>AH120+AH124</f>
        <v>0</v>
      </c>
      <c r="AI119" s="239">
        <f t="shared" ref="AI119:AQ119" si="593">AI120+AI124</f>
        <v>0</v>
      </c>
      <c r="AJ119" s="303">
        <f t="shared" si="593"/>
        <v>0</v>
      </c>
      <c r="AK119" s="240">
        <f t="shared" si="593"/>
        <v>0</v>
      </c>
      <c r="AL119" s="241">
        <f t="shared" si="593"/>
        <v>0</v>
      </c>
      <c r="AM119" s="241">
        <f t="shared" ref="AM119" si="594">AM120+AM124</f>
        <v>0</v>
      </c>
      <c r="AN119" s="241">
        <f t="shared" si="593"/>
        <v>0</v>
      </c>
      <c r="AO119" s="241">
        <f t="shared" si="593"/>
        <v>0</v>
      </c>
      <c r="AP119" s="241">
        <f t="shared" si="593"/>
        <v>0</v>
      </c>
      <c r="AQ119" s="239">
        <f t="shared" si="593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 x14ac:dyDescent="0.25">
      <c r="A120" s="563">
        <v>31</v>
      </c>
      <c r="B120" s="564"/>
      <c r="C120" s="90"/>
      <c r="D120" s="565" t="s">
        <v>0</v>
      </c>
      <c r="E120" s="565"/>
      <c r="F120" s="565"/>
      <c r="G120" s="566"/>
      <c r="H120" s="75">
        <f t="shared" si="586"/>
        <v>0</v>
      </c>
      <c r="I120" s="96">
        <f>SUM(I121:I123)</f>
        <v>0</v>
      </c>
      <c r="J120" s="61">
        <f>SUM(J121:J123)</f>
        <v>0</v>
      </c>
      <c r="K120" s="79">
        <f t="shared" ref="K120:S120" si="595">SUM(K121:K123)</f>
        <v>0</v>
      </c>
      <c r="L120" s="301">
        <f t="shared" si="595"/>
        <v>0</v>
      </c>
      <c r="M120" s="95">
        <f t="shared" si="595"/>
        <v>0</v>
      </c>
      <c r="N120" s="78">
        <f t="shared" si="595"/>
        <v>0</v>
      </c>
      <c r="O120" s="78">
        <f t="shared" ref="O120" si="596">SUM(O121:O123)</f>
        <v>0</v>
      </c>
      <c r="P120" s="78">
        <f t="shared" si="595"/>
        <v>0</v>
      </c>
      <c r="Q120" s="78">
        <f t="shared" si="595"/>
        <v>0</v>
      </c>
      <c r="R120" s="78">
        <f t="shared" si="595"/>
        <v>0</v>
      </c>
      <c r="S120" s="229">
        <f t="shared" si="595"/>
        <v>0</v>
      </c>
      <c r="T120" s="248">
        <f t="shared" si="589"/>
        <v>0</v>
      </c>
      <c r="U120" s="96">
        <f>SUM(U121:U123)</f>
        <v>0</v>
      </c>
      <c r="V120" s="78">
        <f>SUM(V121:V123)</f>
        <v>0</v>
      </c>
      <c r="W120" s="79">
        <f t="shared" ref="W120:AE120" si="597">SUM(W121:W123)</f>
        <v>0</v>
      </c>
      <c r="X120" s="301">
        <f t="shared" si="597"/>
        <v>0</v>
      </c>
      <c r="Y120" s="95">
        <f t="shared" si="597"/>
        <v>0</v>
      </c>
      <c r="Z120" s="78">
        <f t="shared" si="597"/>
        <v>0</v>
      </c>
      <c r="AA120" s="78">
        <f t="shared" ref="AA120" si="598">SUM(AA121:AA123)</f>
        <v>0</v>
      </c>
      <c r="AB120" s="78">
        <f t="shared" si="597"/>
        <v>0</v>
      </c>
      <c r="AC120" s="78">
        <f t="shared" si="597"/>
        <v>0</v>
      </c>
      <c r="AD120" s="78">
        <f t="shared" si="597"/>
        <v>0</v>
      </c>
      <c r="AE120" s="229">
        <f t="shared" si="597"/>
        <v>0</v>
      </c>
      <c r="AF120" s="262">
        <f t="shared" si="592"/>
        <v>0</v>
      </c>
      <c r="AG120" s="238">
        <f>SUM(AG121:AG123)</f>
        <v>0</v>
      </c>
      <c r="AH120" s="241">
        <f>SUM(AH121:AH123)</f>
        <v>0</v>
      </c>
      <c r="AI120" s="239">
        <f t="shared" ref="AI120:AQ120" si="599">SUM(AI121:AI123)</f>
        <v>0</v>
      </c>
      <c r="AJ120" s="303">
        <f t="shared" si="599"/>
        <v>0</v>
      </c>
      <c r="AK120" s="240">
        <f t="shared" si="599"/>
        <v>0</v>
      </c>
      <c r="AL120" s="241">
        <f t="shared" si="599"/>
        <v>0</v>
      </c>
      <c r="AM120" s="241">
        <f t="shared" ref="AM120" si="600">SUM(AM121:AM123)</f>
        <v>0</v>
      </c>
      <c r="AN120" s="241">
        <f t="shared" si="599"/>
        <v>0</v>
      </c>
      <c r="AO120" s="241">
        <f t="shared" si="599"/>
        <v>0</v>
      </c>
      <c r="AP120" s="241">
        <f t="shared" si="599"/>
        <v>0</v>
      </c>
      <c r="AQ120" s="242">
        <f t="shared" si="599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 x14ac:dyDescent="0.25">
      <c r="A121" s="230"/>
      <c r="B121" s="179"/>
      <c r="C121" s="179">
        <v>311</v>
      </c>
      <c r="D121" s="567" t="s">
        <v>1</v>
      </c>
      <c r="E121" s="567"/>
      <c r="F121" s="567"/>
      <c r="G121" s="567"/>
      <c r="H121" s="76">
        <f t="shared" si="586"/>
        <v>0</v>
      </c>
      <c r="I121" s="80"/>
      <c r="J121" s="94"/>
      <c r="K121" s="82"/>
      <c r="L121" s="302"/>
      <c r="M121" s="118"/>
      <c r="N121" s="81"/>
      <c r="O121" s="81"/>
      <c r="P121" s="81"/>
      <c r="Q121" s="81"/>
      <c r="R121" s="81"/>
      <c r="S121" s="82"/>
      <c r="T121" s="28">
        <f t="shared" si="589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2"/>
        <v>0</v>
      </c>
      <c r="AG121" s="29">
        <f t="shared" ref="AG121:AG123" si="601">I121+U121</f>
        <v>0</v>
      </c>
      <c r="AH121" s="92">
        <f t="shared" ref="AH121:AH123" si="602">J121+V121</f>
        <v>0</v>
      </c>
      <c r="AI121" s="31">
        <f t="shared" ref="AI121:AI123" si="603">K121+W121</f>
        <v>0</v>
      </c>
      <c r="AJ121" s="326">
        <f t="shared" ref="AJ121:AJ123" si="604">L121+X121</f>
        <v>0</v>
      </c>
      <c r="AK121" s="290">
        <f t="shared" ref="AK121:AK123" si="605">M121+Y121</f>
        <v>0</v>
      </c>
      <c r="AL121" s="30">
        <f t="shared" ref="AL121:AL123" si="606">N121+Z121</f>
        <v>0</v>
      </c>
      <c r="AM121" s="30">
        <f t="shared" ref="AM121:AM123" si="607">O121+AA121</f>
        <v>0</v>
      </c>
      <c r="AN121" s="30">
        <f t="shared" ref="AN121:AN123" si="608">P121+AB121</f>
        <v>0</v>
      </c>
      <c r="AO121" s="30">
        <f t="shared" ref="AO121:AO123" si="609">Q121+AC121</f>
        <v>0</v>
      </c>
      <c r="AP121" s="30">
        <f t="shared" ref="AP121:AP123" si="610">R121+AD121</f>
        <v>0</v>
      </c>
      <c r="AQ121" s="31">
        <f t="shared" ref="AQ121:AQ123" si="611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 x14ac:dyDescent="0.25">
      <c r="A122" s="230"/>
      <c r="B122" s="179"/>
      <c r="C122" s="179">
        <v>312</v>
      </c>
      <c r="D122" s="567" t="s">
        <v>2</v>
      </c>
      <c r="E122" s="567"/>
      <c r="F122" s="567"/>
      <c r="G122" s="568"/>
      <c r="H122" s="76">
        <f t="shared" si="586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89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2"/>
        <v>0</v>
      </c>
      <c r="AG122" s="29">
        <f t="shared" si="601"/>
        <v>0</v>
      </c>
      <c r="AH122" s="92">
        <f t="shared" si="602"/>
        <v>0</v>
      </c>
      <c r="AI122" s="31">
        <f t="shared" si="603"/>
        <v>0</v>
      </c>
      <c r="AJ122" s="326">
        <f t="shared" si="604"/>
        <v>0</v>
      </c>
      <c r="AK122" s="290">
        <f t="shared" si="605"/>
        <v>0</v>
      </c>
      <c r="AL122" s="30">
        <f t="shared" si="606"/>
        <v>0</v>
      </c>
      <c r="AM122" s="30">
        <f t="shared" si="607"/>
        <v>0</v>
      </c>
      <c r="AN122" s="30">
        <f t="shared" si="608"/>
        <v>0</v>
      </c>
      <c r="AO122" s="30">
        <f t="shared" si="609"/>
        <v>0</v>
      </c>
      <c r="AP122" s="30">
        <f t="shared" si="610"/>
        <v>0</v>
      </c>
      <c r="AQ122" s="31">
        <f t="shared" si="611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 x14ac:dyDescent="0.25">
      <c r="A123" s="230"/>
      <c r="B123" s="179"/>
      <c r="C123" s="179">
        <v>313</v>
      </c>
      <c r="D123" s="567" t="s">
        <v>3</v>
      </c>
      <c r="E123" s="567"/>
      <c r="F123" s="567"/>
      <c r="G123" s="567"/>
      <c r="H123" s="76">
        <f t="shared" si="586"/>
        <v>0</v>
      </c>
      <c r="I123" s="80"/>
      <c r="J123" s="94"/>
      <c r="K123" s="82"/>
      <c r="L123" s="302"/>
      <c r="M123" s="118"/>
      <c r="N123" s="81"/>
      <c r="O123" s="81"/>
      <c r="P123" s="81"/>
      <c r="Q123" s="81"/>
      <c r="R123" s="81"/>
      <c r="S123" s="82"/>
      <c r="T123" s="28">
        <f t="shared" si="589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2"/>
        <v>0</v>
      </c>
      <c r="AG123" s="29">
        <f t="shared" si="601"/>
        <v>0</v>
      </c>
      <c r="AH123" s="92">
        <f t="shared" si="602"/>
        <v>0</v>
      </c>
      <c r="AI123" s="31">
        <f t="shared" si="603"/>
        <v>0</v>
      </c>
      <c r="AJ123" s="326">
        <f t="shared" si="604"/>
        <v>0</v>
      </c>
      <c r="AK123" s="290">
        <f t="shared" si="605"/>
        <v>0</v>
      </c>
      <c r="AL123" s="30">
        <f t="shared" si="606"/>
        <v>0</v>
      </c>
      <c r="AM123" s="30">
        <f t="shared" si="607"/>
        <v>0</v>
      </c>
      <c r="AN123" s="30">
        <f t="shared" si="608"/>
        <v>0</v>
      </c>
      <c r="AO123" s="30">
        <f t="shared" si="609"/>
        <v>0</v>
      </c>
      <c r="AP123" s="30">
        <f t="shared" si="610"/>
        <v>0</v>
      </c>
      <c r="AQ123" s="31">
        <f t="shared" si="611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 x14ac:dyDescent="0.25">
      <c r="A124" s="563">
        <v>32</v>
      </c>
      <c r="B124" s="564"/>
      <c r="C124" s="90"/>
      <c r="D124" s="565" t="s">
        <v>4</v>
      </c>
      <c r="E124" s="565"/>
      <c r="F124" s="565"/>
      <c r="G124" s="566"/>
      <c r="H124" s="75">
        <f t="shared" si="586"/>
        <v>0</v>
      </c>
      <c r="I124" s="77">
        <f t="shared" ref="I124:S124" si="612">SUM(I125:I128)</f>
        <v>0</v>
      </c>
      <c r="J124" s="61">
        <f t="shared" ref="J124" si="613">SUM(J125:J128)</f>
        <v>0</v>
      </c>
      <c r="K124" s="79">
        <f t="shared" si="612"/>
        <v>0</v>
      </c>
      <c r="L124" s="301">
        <f t="shared" si="612"/>
        <v>0</v>
      </c>
      <c r="M124" s="95">
        <f t="shared" si="612"/>
        <v>0</v>
      </c>
      <c r="N124" s="78">
        <f t="shared" si="612"/>
        <v>0</v>
      </c>
      <c r="O124" s="78">
        <f t="shared" ref="O124" si="614">SUM(O125:O128)</f>
        <v>0</v>
      </c>
      <c r="P124" s="78">
        <f t="shared" si="612"/>
        <v>0</v>
      </c>
      <c r="Q124" s="78">
        <f t="shared" si="612"/>
        <v>0</v>
      </c>
      <c r="R124" s="78">
        <f t="shared" si="612"/>
        <v>0</v>
      </c>
      <c r="S124" s="79">
        <f t="shared" si="612"/>
        <v>0</v>
      </c>
      <c r="T124" s="237">
        <f t="shared" si="589"/>
        <v>0</v>
      </c>
      <c r="U124" s="77">
        <f t="shared" ref="U124:AE124" si="615">SUM(U125:U128)</f>
        <v>0</v>
      </c>
      <c r="V124" s="61">
        <f t="shared" ref="V124" si="616">SUM(V125:V128)</f>
        <v>0</v>
      </c>
      <c r="W124" s="79">
        <f t="shared" si="615"/>
        <v>0</v>
      </c>
      <c r="X124" s="301">
        <f t="shared" si="615"/>
        <v>0</v>
      </c>
      <c r="Y124" s="95">
        <f t="shared" si="615"/>
        <v>0</v>
      </c>
      <c r="Z124" s="78">
        <f t="shared" si="615"/>
        <v>0</v>
      </c>
      <c r="AA124" s="78">
        <f t="shared" ref="AA124" si="617">SUM(AA125:AA128)</f>
        <v>0</v>
      </c>
      <c r="AB124" s="78">
        <f t="shared" si="615"/>
        <v>0</v>
      </c>
      <c r="AC124" s="78">
        <f t="shared" si="615"/>
        <v>0</v>
      </c>
      <c r="AD124" s="78">
        <f t="shared" si="615"/>
        <v>0</v>
      </c>
      <c r="AE124" s="79">
        <f t="shared" si="615"/>
        <v>0</v>
      </c>
      <c r="AF124" s="262">
        <f t="shared" si="592"/>
        <v>0</v>
      </c>
      <c r="AG124" s="315">
        <f t="shared" ref="AG124:AQ124" si="618">SUM(AG125:AG128)</f>
        <v>0</v>
      </c>
      <c r="AH124" s="263">
        <f t="shared" ref="AH124" si="619">SUM(AH125:AH128)</f>
        <v>0</v>
      </c>
      <c r="AI124" s="239">
        <f t="shared" si="618"/>
        <v>0</v>
      </c>
      <c r="AJ124" s="303">
        <f t="shared" si="618"/>
        <v>0</v>
      </c>
      <c r="AK124" s="240">
        <f t="shared" si="618"/>
        <v>0</v>
      </c>
      <c r="AL124" s="241">
        <f t="shared" si="618"/>
        <v>0</v>
      </c>
      <c r="AM124" s="241">
        <f t="shared" ref="AM124" si="620">SUM(AM125:AM128)</f>
        <v>0</v>
      </c>
      <c r="AN124" s="241">
        <f t="shared" si="618"/>
        <v>0</v>
      </c>
      <c r="AO124" s="241">
        <f t="shared" si="618"/>
        <v>0</v>
      </c>
      <c r="AP124" s="241">
        <f t="shared" si="618"/>
        <v>0</v>
      </c>
      <c r="AQ124" s="239">
        <f t="shared" si="618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25">
      <c r="A125" s="230"/>
      <c r="B125" s="179"/>
      <c r="C125" s="179">
        <v>321</v>
      </c>
      <c r="D125" s="567" t="s">
        <v>5</v>
      </c>
      <c r="E125" s="567"/>
      <c r="F125" s="567"/>
      <c r="G125" s="567"/>
      <c r="H125" s="76">
        <f t="shared" si="586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89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2"/>
        <v>0</v>
      </c>
      <c r="AG125" s="29">
        <f t="shared" ref="AG125:AG128" si="621">I125+U125</f>
        <v>0</v>
      </c>
      <c r="AH125" s="92">
        <f t="shared" ref="AH125:AH128" si="622">J125+V125</f>
        <v>0</v>
      </c>
      <c r="AI125" s="31">
        <f t="shared" ref="AI125:AI128" si="623">K125+W125</f>
        <v>0</v>
      </c>
      <c r="AJ125" s="326">
        <f t="shared" ref="AJ125:AJ128" si="624">L125+X125</f>
        <v>0</v>
      </c>
      <c r="AK125" s="290">
        <f t="shared" ref="AK125:AK128" si="625">M125+Y125</f>
        <v>0</v>
      </c>
      <c r="AL125" s="30">
        <f t="shared" ref="AL125:AL128" si="626">N125+Z125</f>
        <v>0</v>
      </c>
      <c r="AM125" s="30">
        <f t="shared" ref="AM125:AM128" si="627">O125+AA125</f>
        <v>0</v>
      </c>
      <c r="AN125" s="30">
        <f t="shared" ref="AN125:AN128" si="628">P125+AB125</f>
        <v>0</v>
      </c>
      <c r="AO125" s="30">
        <f t="shared" ref="AO125:AO128" si="629">Q125+AC125</f>
        <v>0</v>
      </c>
      <c r="AP125" s="30">
        <f t="shared" ref="AP125:AP128" si="630">R125+AD125</f>
        <v>0</v>
      </c>
      <c r="AQ125" s="31">
        <f t="shared" ref="AQ125:AQ128" si="631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322</v>
      </c>
      <c r="D126" s="567" t="s">
        <v>6</v>
      </c>
      <c r="E126" s="567"/>
      <c r="F126" s="567"/>
      <c r="G126" s="567"/>
      <c r="H126" s="76">
        <f t="shared" si="586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89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2"/>
        <v>0</v>
      </c>
      <c r="AG126" s="29">
        <f t="shared" si="621"/>
        <v>0</v>
      </c>
      <c r="AH126" s="92">
        <f t="shared" si="622"/>
        <v>0</v>
      </c>
      <c r="AI126" s="31">
        <f t="shared" si="623"/>
        <v>0</v>
      </c>
      <c r="AJ126" s="326">
        <f t="shared" si="624"/>
        <v>0</v>
      </c>
      <c r="AK126" s="290">
        <f t="shared" si="625"/>
        <v>0</v>
      </c>
      <c r="AL126" s="30">
        <f t="shared" si="626"/>
        <v>0</v>
      </c>
      <c r="AM126" s="30">
        <f t="shared" si="627"/>
        <v>0</v>
      </c>
      <c r="AN126" s="30">
        <f t="shared" si="628"/>
        <v>0</v>
      </c>
      <c r="AO126" s="30">
        <f t="shared" si="629"/>
        <v>0</v>
      </c>
      <c r="AP126" s="30">
        <f t="shared" si="630"/>
        <v>0</v>
      </c>
      <c r="AQ126" s="31">
        <f t="shared" si="631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0"/>
      <c r="B127" s="179"/>
      <c r="C127" s="179">
        <v>323</v>
      </c>
      <c r="D127" s="567" t="s">
        <v>7</v>
      </c>
      <c r="E127" s="567"/>
      <c r="F127" s="567"/>
      <c r="G127" s="567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1"/>
        <v>0</v>
      </c>
      <c r="AH127" s="92">
        <f t="shared" si="622"/>
        <v>0</v>
      </c>
      <c r="AI127" s="31">
        <f t="shared" si="623"/>
        <v>0</v>
      </c>
      <c r="AJ127" s="326">
        <f t="shared" si="624"/>
        <v>0</v>
      </c>
      <c r="AK127" s="290">
        <f t="shared" si="625"/>
        <v>0</v>
      </c>
      <c r="AL127" s="30">
        <f t="shared" si="626"/>
        <v>0</v>
      </c>
      <c r="AM127" s="30">
        <f t="shared" si="627"/>
        <v>0</v>
      </c>
      <c r="AN127" s="30">
        <f t="shared" si="628"/>
        <v>0</v>
      </c>
      <c r="AO127" s="30">
        <f t="shared" si="629"/>
        <v>0</v>
      </c>
      <c r="AP127" s="30">
        <f t="shared" si="630"/>
        <v>0</v>
      </c>
      <c r="AQ127" s="31">
        <f t="shared" si="631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67" t="s">
        <v>8</v>
      </c>
      <c r="E128" s="567"/>
      <c r="F128" s="567"/>
      <c r="G128" s="568"/>
      <c r="H128" s="76">
        <f t="shared" ref="H128" si="632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3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34">SUM(AG128:AQ128)</f>
        <v>0</v>
      </c>
      <c r="AG128" s="29">
        <f t="shared" si="621"/>
        <v>0</v>
      </c>
      <c r="AH128" s="92">
        <f t="shared" si="622"/>
        <v>0</v>
      </c>
      <c r="AI128" s="31">
        <f t="shared" si="623"/>
        <v>0</v>
      </c>
      <c r="AJ128" s="326">
        <f t="shared" si="624"/>
        <v>0</v>
      </c>
      <c r="AK128" s="290">
        <f t="shared" si="625"/>
        <v>0</v>
      </c>
      <c r="AL128" s="30">
        <f t="shared" si="626"/>
        <v>0</v>
      </c>
      <c r="AM128" s="30">
        <f t="shared" si="627"/>
        <v>0</v>
      </c>
      <c r="AN128" s="30">
        <f t="shared" si="628"/>
        <v>0</v>
      </c>
      <c r="AO128" s="30">
        <f t="shared" si="629"/>
        <v>0</v>
      </c>
      <c r="AP128" s="30">
        <f t="shared" si="630"/>
        <v>0</v>
      </c>
      <c r="AQ128" s="31">
        <f t="shared" si="631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 x14ac:dyDescent="0.25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571"/>
      <c r="AT129" s="571"/>
      <c r="AU129" s="571"/>
      <c r="AV129" s="571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 x14ac:dyDescent="0.25">
      <c r="A130" s="569" t="s">
        <v>288</v>
      </c>
      <c r="B130" s="570"/>
      <c r="C130" s="570"/>
      <c r="D130" s="572" t="s">
        <v>289</v>
      </c>
      <c r="E130" s="572"/>
      <c r="F130" s="572"/>
      <c r="G130" s="573"/>
      <c r="H130" s="83">
        <f>SUM(I130:S130)</f>
        <v>0</v>
      </c>
      <c r="I130" s="84">
        <f>I131+I137</f>
        <v>0</v>
      </c>
      <c r="J130" s="285">
        <f>J131+J137</f>
        <v>0</v>
      </c>
      <c r="K130" s="86">
        <f t="shared" ref="K130:S130" si="635">K131+K137</f>
        <v>0</v>
      </c>
      <c r="L130" s="300">
        <f t="shared" si="635"/>
        <v>0</v>
      </c>
      <c r="M130" s="120">
        <f t="shared" si="635"/>
        <v>0</v>
      </c>
      <c r="N130" s="85">
        <f t="shared" si="635"/>
        <v>0</v>
      </c>
      <c r="O130" s="85">
        <f t="shared" ref="O130" si="636">O131+O137</f>
        <v>0</v>
      </c>
      <c r="P130" s="85">
        <f t="shared" si="635"/>
        <v>0</v>
      </c>
      <c r="Q130" s="85">
        <f t="shared" si="635"/>
        <v>0</v>
      </c>
      <c r="R130" s="85">
        <f t="shared" si="635"/>
        <v>0</v>
      </c>
      <c r="S130" s="86">
        <f t="shared" si="635"/>
        <v>0</v>
      </c>
      <c r="T130" s="245">
        <f>SUM(U130:AE130)</f>
        <v>0</v>
      </c>
      <c r="U130" s="84">
        <f>U131+U137</f>
        <v>0</v>
      </c>
      <c r="V130" s="285">
        <f>V131+V137</f>
        <v>0</v>
      </c>
      <c r="W130" s="86">
        <f t="shared" ref="W130:AE130" si="637">W131+W137</f>
        <v>0</v>
      </c>
      <c r="X130" s="300">
        <f t="shared" si="637"/>
        <v>0</v>
      </c>
      <c r="Y130" s="120">
        <f t="shared" si="637"/>
        <v>0</v>
      </c>
      <c r="Z130" s="85">
        <f t="shared" si="637"/>
        <v>0</v>
      </c>
      <c r="AA130" s="85">
        <f t="shared" ref="AA130" si="638">AA131+AA137</f>
        <v>0</v>
      </c>
      <c r="AB130" s="85">
        <f t="shared" si="637"/>
        <v>0</v>
      </c>
      <c r="AC130" s="85">
        <f t="shared" si="637"/>
        <v>0</v>
      </c>
      <c r="AD130" s="85">
        <f t="shared" si="637"/>
        <v>0</v>
      </c>
      <c r="AE130" s="86">
        <f t="shared" si="637"/>
        <v>0</v>
      </c>
      <c r="AF130" s="261">
        <f>SUM(AG130:AQ130)</f>
        <v>0</v>
      </c>
      <c r="AG130" s="468">
        <f>AG131+AG137</f>
        <v>0</v>
      </c>
      <c r="AH130" s="469">
        <f>AH131+AH137</f>
        <v>0</v>
      </c>
      <c r="AI130" s="470">
        <f t="shared" ref="AI130:AQ130" si="639">AI131+AI137</f>
        <v>0</v>
      </c>
      <c r="AJ130" s="471">
        <f t="shared" si="639"/>
        <v>0</v>
      </c>
      <c r="AK130" s="472">
        <f t="shared" si="639"/>
        <v>0</v>
      </c>
      <c r="AL130" s="473">
        <f t="shared" si="639"/>
        <v>0</v>
      </c>
      <c r="AM130" s="473">
        <f t="shared" ref="AM130" si="640">AM131+AM137</f>
        <v>0</v>
      </c>
      <c r="AN130" s="473">
        <f t="shared" si="639"/>
        <v>0</v>
      </c>
      <c r="AO130" s="473">
        <f t="shared" si="639"/>
        <v>0</v>
      </c>
      <c r="AP130" s="473">
        <f t="shared" si="639"/>
        <v>0</v>
      </c>
      <c r="AQ130" s="470">
        <f t="shared" si="639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 x14ac:dyDescent="0.25">
      <c r="A131" s="228">
        <v>3</v>
      </c>
      <c r="B131" s="68"/>
      <c r="C131" s="90"/>
      <c r="D131" s="565" t="s">
        <v>16</v>
      </c>
      <c r="E131" s="565"/>
      <c r="F131" s="565"/>
      <c r="G131" s="566"/>
      <c r="H131" s="75">
        <f t="shared" ref="H131:H134" si="641">SUM(I131:S131)</f>
        <v>0</v>
      </c>
      <c r="I131" s="77">
        <f>I132</f>
        <v>0</v>
      </c>
      <c r="J131" s="61">
        <f>J132</f>
        <v>0</v>
      </c>
      <c r="K131" s="79">
        <f t="shared" ref="K131:AQ131" si="642">K132</f>
        <v>0</v>
      </c>
      <c r="L131" s="301">
        <f t="shared" si="642"/>
        <v>0</v>
      </c>
      <c r="M131" s="95">
        <f t="shared" si="642"/>
        <v>0</v>
      </c>
      <c r="N131" s="78">
        <f t="shared" si="642"/>
        <v>0</v>
      </c>
      <c r="O131" s="78">
        <f t="shared" si="642"/>
        <v>0</v>
      </c>
      <c r="P131" s="78">
        <f t="shared" si="642"/>
        <v>0</v>
      </c>
      <c r="Q131" s="78">
        <f t="shared" si="642"/>
        <v>0</v>
      </c>
      <c r="R131" s="78">
        <f t="shared" si="642"/>
        <v>0</v>
      </c>
      <c r="S131" s="79">
        <f t="shared" si="642"/>
        <v>0</v>
      </c>
      <c r="T131" s="237">
        <f t="shared" ref="T131:T134" si="643">SUM(U131:AE131)</f>
        <v>0</v>
      </c>
      <c r="U131" s="77">
        <f>U132</f>
        <v>0</v>
      </c>
      <c r="V131" s="61">
        <f>V132</f>
        <v>0</v>
      </c>
      <c r="W131" s="79">
        <f t="shared" si="642"/>
        <v>0</v>
      </c>
      <c r="X131" s="301">
        <f t="shared" si="642"/>
        <v>0</v>
      </c>
      <c r="Y131" s="95">
        <f t="shared" si="642"/>
        <v>0</v>
      </c>
      <c r="Z131" s="78">
        <f t="shared" si="642"/>
        <v>0</v>
      </c>
      <c r="AA131" s="78">
        <f t="shared" si="642"/>
        <v>0</v>
      </c>
      <c r="AB131" s="78">
        <f t="shared" si="642"/>
        <v>0</v>
      </c>
      <c r="AC131" s="78">
        <f t="shared" si="642"/>
        <v>0</v>
      </c>
      <c r="AD131" s="78">
        <f t="shared" si="642"/>
        <v>0</v>
      </c>
      <c r="AE131" s="79">
        <f t="shared" si="642"/>
        <v>0</v>
      </c>
      <c r="AF131" s="262">
        <f t="shared" ref="AF131:AF134" si="644">SUM(AG131:AQ131)</f>
        <v>0</v>
      </c>
      <c r="AG131" s="315">
        <f>AG132</f>
        <v>0</v>
      </c>
      <c r="AH131" s="263">
        <f>AH132</f>
        <v>0</v>
      </c>
      <c r="AI131" s="239">
        <f t="shared" si="642"/>
        <v>0</v>
      </c>
      <c r="AJ131" s="303">
        <f t="shared" si="642"/>
        <v>0</v>
      </c>
      <c r="AK131" s="240">
        <f t="shared" si="642"/>
        <v>0</v>
      </c>
      <c r="AL131" s="241">
        <f t="shared" si="642"/>
        <v>0</v>
      </c>
      <c r="AM131" s="241">
        <f t="shared" si="642"/>
        <v>0</v>
      </c>
      <c r="AN131" s="241">
        <f t="shared" si="642"/>
        <v>0</v>
      </c>
      <c r="AO131" s="241">
        <f t="shared" si="642"/>
        <v>0</v>
      </c>
      <c r="AP131" s="241">
        <f t="shared" si="642"/>
        <v>0</v>
      </c>
      <c r="AQ131" s="239">
        <f t="shared" si="642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 x14ac:dyDescent="0.25">
      <c r="A132" s="563">
        <v>32</v>
      </c>
      <c r="B132" s="564"/>
      <c r="C132" s="90"/>
      <c r="D132" s="565" t="s">
        <v>4</v>
      </c>
      <c r="E132" s="565"/>
      <c r="F132" s="565"/>
      <c r="G132" s="566"/>
      <c r="H132" s="75">
        <f t="shared" si="641"/>
        <v>0</v>
      </c>
      <c r="I132" s="77">
        <f>SUM(I133:I136)</f>
        <v>0</v>
      </c>
      <c r="J132" s="61">
        <f>SUM(J133:J136)</f>
        <v>0</v>
      </c>
      <c r="K132" s="79">
        <f t="shared" ref="K132:S132" si="645">SUM(K133:K136)</f>
        <v>0</v>
      </c>
      <c r="L132" s="301">
        <f t="shared" si="645"/>
        <v>0</v>
      </c>
      <c r="M132" s="95">
        <f t="shared" si="645"/>
        <v>0</v>
      </c>
      <c r="N132" s="78">
        <f t="shared" si="645"/>
        <v>0</v>
      </c>
      <c r="O132" s="78">
        <f t="shared" ref="O132" si="646">SUM(O133:O136)</f>
        <v>0</v>
      </c>
      <c r="P132" s="78">
        <f t="shared" si="645"/>
        <v>0</v>
      </c>
      <c r="Q132" s="78">
        <f t="shared" si="645"/>
        <v>0</v>
      </c>
      <c r="R132" s="78">
        <f t="shared" si="645"/>
        <v>0</v>
      </c>
      <c r="S132" s="79">
        <f t="shared" si="645"/>
        <v>0</v>
      </c>
      <c r="T132" s="237">
        <f t="shared" si="643"/>
        <v>0</v>
      </c>
      <c r="U132" s="77">
        <f>SUM(U133:U136)</f>
        <v>0</v>
      </c>
      <c r="V132" s="61">
        <f>SUM(V133:V136)</f>
        <v>0</v>
      </c>
      <c r="W132" s="79">
        <f t="shared" ref="W132:AE132" si="647">SUM(W133:W136)</f>
        <v>0</v>
      </c>
      <c r="X132" s="301">
        <f t="shared" si="647"/>
        <v>0</v>
      </c>
      <c r="Y132" s="95">
        <f t="shared" si="647"/>
        <v>0</v>
      </c>
      <c r="Z132" s="78">
        <f t="shared" si="647"/>
        <v>0</v>
      </c>
      <c r="AA132" s="78">
        <f t="shared" ref="AA132" si="648">SUM(AA133:AA136)</f>
        <v>0</v>
      </c>
      <c r="AB132" s="78">
        <f t="shared" si="647"/>
        <v>0</v>
      </c>
      <c r="AC132" s="78">
        <f t="shared" si="647"/>
        <v>0</v>
      </c>
      <c r="AD132" s="78">
        <f t="shared" si="647"/>
        <v>0</v>
      </c>
      <c r="AE132" s="79">
        <f t="shared" si="647"/>
        <v>0</v>
      </c>
      <c r="AF132" s="262">
        <f t="shared" si="644"/>
        <v>0</v>
      </c>
      <c r="AG132" s="315">
        <f>SUM(AG133:AG136)</f>
        <v>0</v>
      </c>
      <c r="AH132" s="263">
        <f>SUM(AH133:AH136)</f>
        <v>0</v>
      </c>
      <c r="AI132" s="239">
        <f t="shared" ref="AI132:AQ132" si="649">SUM(AI133:AI136)</f>
        <v>0</v>
      </c>
      <c r="AJ132" s="303">
        <f t="shared" si="649"/>
        <v>0</v>
      </c>
      <c r="AK132" s="240">
        <f t="shared" si="649"/>
        <v>0</v>
      </c>
      <c r="AL132" s="241">
        <f t="shared" si="649"/>
        <v>0</v>
      </c>
      <c r="AM132" s="241">
        <f t="shared" ref="AM132" si="650">SUM(AM133:AM136)</f>
        <v>0</v>
      </c>
      <c r="AN132" s="241">
        <f t="shared" si="649"/>
        <v>0</v>
      </c>
      <c r="AO132" s="241">
        <f t="shared" si="649"/>
        <v>0</v>
      </c>
      <c r="AP132" s="241">
        <f t="shared" si="649"/>
        <v>0</v>
      </c>
      <c r="AQ132" s="239">
        <f t="shared" si="649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 x14ac:dyDescent="0.25">
      <c r="A133" s="230"/>
      <c r="B133" s="179"/>
      <c r="C133" s="179">
        <v>321</v>
      </c>
      <c r="D133" s="567" t="s">
        <v>5</v>
      </c>
      <c r="E133" s="567"/>
      <c r="F133" s="567"/>
      <c r="G133" s="567"/>
      <c r="H133" s="76">
        <f t="shared" si="641"/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3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44"/>
        <v>0</v>
      </c>
      <c r="AG133" s="29">
        <f t="shared" ref="AG133:AG136" si="651">I133+U133</f>
        <v>0</v>
      </c>
      <c r="AH133" s="92">
        <f t="shared" ref="AH133:AH136" si="652">J133+V133</f>
        <v>0</v>
      </c>
      <c r="AI133" s="31">
        <f t="shared" ref="AI133:AI136" si="653">K133+W133</f>
        <v>0</v>
      </c>
      <c r="AJ133" s="326">
        <f t="shared" ref="AJ133:AJ136" si="654">L133+X133</f>
        <v>0</v>
      </c>
      <c r="AK133" s="290">
        <f t="shared" ref="AK133:AK136" si="655">M133+Y133</f>
        <v>0</v>
      </c>
      <c r="AL133" s="30">
        <f t="shared" ref="AL133:AL136" si="656">N133+Z133</f>
        <v>0</v>
      </c>
      <c r="AM133" s="30">
        <f t="shared" ref="AM133:AM136" si="657">O133+AA133</f>
        <v>0</v>
      </c>
      <c r="AN133" s="30">
        <f t="shared" ref="AN133:AN136" si="658">P133+AB133</f>
        <v>0</v>
      </c>
      <c r="AO133" s="30">
        <f t="shared" ref="AO133:AO136" si="659">Q133+AC133</f>
        <v>0</v>
      </c>
      <c r="AP133" s="30">
        <f t="shared" ref="AP133:AP136" si="660">R133+AD133</f>
        <v>0</v>
      </c>
      <c r="AQ133" s="31">
        <f t="shared" ref="AQ133:AQ135" si="661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 x14ac:dyDescent="0.25">
      <c r="A134" s="230"/>
      <c r="B134" s="179"/>
      <c r="C134" s="179">
        <v>322</v>
      </c>
      <c r="D134" s="567" t="s">
        <v>6</v>
      </c>
      <c r="E134" s="567"/>
      <c r="F134" s="567"/>
      <c r="G134" s="567"/>
      <c r="H134" s="76">
        <f t="shared" si="641"/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3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44"/>
        <v>0</v>
      </c>
      <c r="AG134" s="29">
        <f t="shared" si="651"/>
        <v>0</v>
      </c>
      <c r="AH134" s="92">
        <f t="shared" si="652"/>
        <v>0</v>
      </c>
      <c r="AI134" s="31">
        <f t="shared" si="653"/>
        <v>0</v>
      </c>
      <c r="AJ134" s="326">
        <f t="shared" si="654"/>
        <v>0</v>
      </c>
      <c r="AK134" s="290">
        <f t="shared" si="655"/>
        <v>0</v>
      </c>
      <c r="AL134" s="30">
        <f t="shared" si="656"/>
        <v>0</v>
      </c>
      <c r="AM134" s="30">
        <f t="shared" si="657"/>
        <v>0</v>
      </c>
      <c r="AN134" s="30">
        <f t="shared" si="658"/>
        <v>0</v>
      </c>
      <c r="AO134" s="30">
        <f t="shared" si="659"/>
        <v>0</v>
      </c>
      <c r="AP134" s="30">
        <f t="shared" si="660"/>
        <v>0</v>
      </c>
      <c r="AQ134" s="31">
        <f t="shared" si="661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 x14ac:dyDescent="0.25">
      <c r="A135" s="230"/>
      <c r="B135" s="179"/>
      <c r="C135" s="179">
        <v>323</v>
      </c>
      <c r="D135" s="567" t="s">
        <v>7</v>
      </c>
      <c r="E135" s="567"/>
      <c r="F135" s="567"/>
      <c r="G135" s="567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si="651"/>
        <v>0</v>
      </c>
      <c r="AH135" s="92">
        <f t="shared" si="652"/>
        <v>0</v>
      </c>
      <c r="AI135" s="31">
        <f t="shared" si="653"/>
        <v>0</v>
      </c>
      <c r="AJ135" s="326">
        <f t="shared" si="654"/>
        <v>0</v>
      </c>
      <c r="AK135" s="290">
        <f t="shared" si="655"/>
        <v>0</v>
      </c>
      <c r="AL135" s="30">
        <f t="shared" si="656"/>
        <v>0</v>
      </c>
      <c r="AM135" s="30">
        <f t="shared" si="657"/>
        <v>0</v>
      </c>
      <c r="AN135" s="30">
        <f t="shared" si="658"/>
        <v>0</v>
      </c>
      <c r="AO135" s="30">
        <f t="shared" si="659"/>
        <v>0</v>
      </c>
      <c r="AP135" s="30">
        <f t="shared" si="660"/>
        <v>0</v>
      </c>
      <c r="AQ135" s="31">
        <f t="shared" si="661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0"/>
      <c r="B136" s="179"/>
      <c r="C136" s="179">
        <v>329</v>
      </c>
      <c r="D136" s="567" t="s">
        <v>8</v>
      </c>
      <c r="E136" s="567"/>
      <c r="F136" s="567"/>
      <c r="G136" s="568"/>
      <c r="H136" s="76">
        <f t="shared" ref="H136:H137" si="662"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3"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64">SUM(AG136:AQ136)</f>
        <v>0</v>
      </c>
      <c r="AG136" s="29">
        <f t="shared" si="651"/>
        <v>0</v>
      </c>
      <c r="AH136" s="92">
        <f t="shared" si="652"/>
        <v>0</v>
      </c>
      <c r="AI136" s="31">
        <f t="shared" si="653"/>
        <v>0</v>
      </c>
      <c r="AJ136" s="326">
        <f t="shared" si="654"/>
        <v>0</v>
      </c>
      <c r="AK136" s="290">
        <f t="shared" si="655"/>
        <v>0</v>
      </c>
      <c r="AL136" s="30">
        <f t="shared" si="656"/>
        <v>0</v>
      </c>
      <c r="AM136" s="30">
        <f t="shared" si="657"/>
        <v>0</v>
      </c>
      <c r="AN136" s="30">
        <f t="shared" si="658"/>
        <v>0</v>
      </c>
      <c r="AO136" s="30">
        <f t="shared" si="659"/>
        <v>0</v>
      </c>
      <c r="AP136" s="30">
        <f t="shared" si="660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6">
        <v>4</v>
      </c>
      <c r="B137" s="66"/>
      <c r="C137" s="66"/>
      <c r="D137" s="574" t="s">
        <v>17</v>
      </c>
      <c r="E137" s="574"/>
      <c r="F137" s="574"/>
      <c r="G137" s="575"/>
      <c r="H137" s="75">
        <f t="shared" si="662"/>
        <v>0</v>
      </c>
      <c r="I137" s="77">
        <f>I138</f>
        <v>0</v>
      </c>
      <c r="J137" s="61">
        <f>J138</f>
        <v>0</v>
      </c>
      <c r="K137" s="79">
        <f t="shared" ref="K137:AI138" si="665">K138</f>
        <v>0</v>
      </c>
      <c r="L137" s="301">
        <f t="shared" si="665"/>
        <v>0</v>
      </c>
      <c r="M137" s="95">
        <f t="shared" si="665"/>
        <v>0</v>
      </c>
      <c r="N137" s="78">
        <f t="shared" si="665"/>
        <v>0</v>
      </c>
      <c r="O137" s="78">
        <f t="shared" si="665"/>
        <v>0</v>
      </c>
      <c r="P137" s="78">
        <f t="shared" si="665"/>
        <v>0</v>
      </c>
      <c r="Q137" s="78">
        <f t="shared" si="665"/>
        <v>0</v>
      </c>
      <c r="R137" s="78">
        <f t="shared" si="665"/>
        <v>0</v>
      </c>
      <c r="S137" s="79">
        <f t="shared" si="665"/>
        <v>0</v>
      </c>
      <c r="T137" s="237">
        <f t="shared" si="663"/>
        <v>0</v>
      </c>
      <c r="U137" s="77">
        <f>U138</f>
        <v>0</v>
      </c>
      <c r="V137" s="61">
        <f>V138</f>
        <v>0</v>
      </c>
      <c r="W137" s="79">
        <f t="shared" si="665"/>
        <v>0</v>
      </c>
      <c r="X137" s="301">
        <f t="shared" si="665"/>
        <v>0</v>
      </c>
      <c r="Y137" s="95">
        <f t="shared" si="665"/>
        <v>0</v>
      </c>
      <c r="Z137" s="78">
        <f t="shared" si="665"/>
        <v>0</v>
      </c>
      <c r="AA137" s="78">
        <f t="shared" si="665"/>
        <v>0</v>
      </c>
      <c r="AB137" s="78">
        <f t="shared" si="665"/>
        <v>0</v>
      </c>
      <c r="AC137" s="78">
        <f t="shared" si="665"/>
        <v>0</v>
      </c>
      <c r="AD137" s="78">
        <f t="shared" si="665"/>
        <v>0</v>
      </c>
      <c r="AE137" s="79">
        <f t="shared" si="665"/>
        <v>0</v>
      </c>
      <c r="AF137" s="262">
        <f t="shared" si="664"/>
        <v>0</v>
      </c>
      <c r="AG137" s="315">
        <f>AG138</f>
        <v>0</v>
      </c>
      <c r="AH137" s="263">
        <f>AH138</f>
        <v>0</v>
      </c>
      <c r="AI137" s="239">
        <f t="shared" si="665"/>
        <v>0</v>
      </c>
      <c r="AJ137" s="303">
        <f t="shared" ref="AI137:AQ138" si="666">AJ138</f>
        <v>0</v>
      </c>
      <c r="AK137" s="240">
        <f t="shared" si="666"/>
        <v>0</v>
      </c>
      <c r="AL137" s="241">
        <f t="shared" si="666"/>
        <v>0</v>
      </c>
      <c r="AM137" s="241">
        <f t="shared" si="666"/>
        <v>0</v>
      </c>
      <c r="AN137" s="241">
        <f t="shared" si="666"/>
        <v>0</v>
      </c>
      <c r="AO137" s="241">
        <f t="shared" si="666"/>
        <v>0</v>
      </c>
      <c r="AP137" s="241">
        <f t="shared" si="666"/>
        <v>0</v>
      </c>
      <c r="AQ137" s="239">
        <f t="shared" si="666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 x14ac:dyDescent="0.25">
      <c r="A138" s="563">
        <v>42</v>
      </c>
      <c r="B138" s="564"/>
      <c r="C138" s="437"/>
      <c r="D138" s="565" t="s">
        <v>45</v>
      </c>
      <c r="E138" s="565"/>
      <c r="F138" s="565"/>
      <c r="G138" s="566"/>
      <c r="H138" s="75">
        <f>SUM(I138:S138)</f>
        <v>0</v>
      </c>
      <c r="I138" s="77">
        <f>I139</f>
        <v>0</v>
      </c>
      <c r="J138" s="61">
        <f>J139</f>
        <v>0</v>
      </c>
      <c r="K138" s="79">
        <f t="shared" si="665"/>
        <v>0</v>
      </c>
      <c r="L138" s="301">
        <f t="shared" si="665"/>
        <v>0</v>
      </c>
      <c r="M138" s="95">
        <f t="shared" si="665"/>
        <v>0</v>
      </c>
      <c r="N138" s="78">
        <f t="shared" si="665"/>
        <v>0</v>
      </c>
      <c r="O138" s="78">
        <f t="shared" si="665"/>
        <v>0</v>
      </c>
      <c r="P138" s="78">
        <f t="shared" si="665"/>
        <v>0</v>
      </c>
      <c r="Q138" s="78">
        <f t="shared" si="665"/>
        <v>0</v>
      </c>
      <c r="R138" s="78">
        <f t="shared" si="665"/>
        <v>0</v>
      </c>
      <c r="S138" s="79">
        <f t="shared" si="665"/>
        <v>0</v>
      </c>
      <c r="T138" s="237">
        <f>SUM(U138:AE138)</f>
        <v>0</v>
      </c>
      <c r="U138" s="77">
        <f>U139</f>
        <v>0</v>
      </c>
      <c r="V138" s="61">
        <f>V139</f>
        <v>0</v>
      </c>
      <c r="W138" s="79">
        <f t="shared" si="665"/>
        <v>0</v>
      </c>
      <c r="X138" s="301">
        <f t="shared" si="665"/>
        <v>0</v>
      </c>
      <c r="Y138" s="95">
        <f t="shared" si="665"/>
        <v>0</v>
      </c>
      <c r="Z138" s="78">
        <f t="shared" si="665"/>
        <v>0</v>
      </c>
      <c r="AA138" s="78">
        <f t="shared" si="665"/>
        <v>0</v>
      </c>
      <c r="AB138" s="78">
        <f t="shared" si="665"/>
        <v>0</v>
      </c>
      <c r="AC138" s="78">
        <f t="shared" si="665"/>
        <v>0</v>
      </c>
      <c r="AD138" s="78">
        <f t="shared" si="665"/>
        <v>0</v>
      </c>
      <c r="AE138" s="79">
        <f t="shared" si="665"/>
        <v>0</v>
      </c>
      <c r="AF138" s="262">
        <f>SUM(AG138:AQ138)</f>
        <v>0</v>
      </c>
      <c r="AG138" s="315">
        <f>AG139</f>
        <v>0</v>
      </c>
      <c r="AH138" s="263">
        <f>AH139</f>
        <v>0</v>
      </c>
      <c r="AI138" s="239">
        <f t="shared" si="666"/>
        <v>0</v>
      </c>
      <c r="AJ138" s="303">
        <f t="shared" si="666"/>
        <v>0</v>
      </c>
      <c r="AK138" s="240">
        <f t="shared" si="666"/>
        <v>0</v>
      </c>
      <c r="AL138" s="241">
        <f t="shared" si="666"/>
        <v>0</v>
      </c>
      <c r="AM138" s="241">
        <f t="shared" si="666"/>
        <v>0</v>
      </c>
      <c r="AN138" s="241">
        <f t="shared" si="666"/>
        <v>0</v>
      </c>
      <c r="AO138" s="241">
        <f t="shared" si="666"/>
        <v>0</v>
      </c>
      <c r="AP138" s="241">
        <f t="shared" si="666"/>
        <v>0</v>
      </c>
      <c r="AQ138" s="239">
        <f t="shared" si="666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5" x14ac:dyDescent="0.25">
      <c r="A139" s="230"/>
      <c r="B139" s="179"/>
      <c r="C139" s="179">
        <v>422</v>
      </c>
      <c r="D139" s="567" t="s">
        <v>11</v>
      </c>
      <c r="E139" s="567"/>
      <c r="F139" s="567"/>
      <c r="G139" s="568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667">I139+U139</f>
        <v>0</v>
      </c>
      <c r="AH139" s="92">
        <f t="shared" ref="AH139" si="668">J139+V139</f>
        <v>0</v>
      </c>
      <c r="AI139" s="31">
        <f t="shared" ref="AI139" si="669">K139+W139</f>
        <v>0</v>
      </c>
      <c r="AJ139" s="326">
        <f t="shared" ref="AJ139" si="670">L139+X139</f>
        <v>0</v>
      </c>
      <c r="AK139" s="290">
        <f t="shared" ref="AK139" si="671">M139+Y139</f>
        <v>0</v>
      </c>
      <c r="AL139" s="30">
        <f t="shared" ref="AL139" si="672">N139+Z139</f>
        <v>0</v>
      </c>
      <c r="AM139" s="30">
        <f t="shared" ref="AM139" si="673">O139+AA139</f>
        <v>0</v>
      </c>
      <c r="AN139" s="30">
        <f t="shared" ref="AN139" si="674">P139+AB139</f>
        <v>0</v>
      </c>
      <c r="AO139" s="30">
        <f t="shared" ref="AO139" si="675">Q139+AC139</f>
        <v>0</v>
      </c>
      <c r="AP139" s="30">
        <f t="shared" ref="AP139" si="676">R139+AD139</f>
        <v>0</v>
      </c>
      <c r="AQ139" s="31">
        <f t="shared" ref="AQ139" si="677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 x14ac:dyDescent="0.25">
      <c r="A140" s="270"/>
      <c r="B140" s="271"/>
      <c r="D140" s="273"/>
      <c r="E140" s="273"/>
      <c r="F140" s="273"/>
      <c r="G140" s="273"/>
      <c r="I140" s="634"/>
      <c r="J140" s="634"/>
      <c r="K140" s="634"/>
      <c r="L140" s="634"/>
      <c r="M140" s="634"/>
      <c r="N140" s="634"/>
      <c r="O140" s="634"/>
      <c r="P140" s="634"/>
      <c r="Q140" s="634"/>
      <c r="R140" s="634"/>
      <c r="S140" s="634"/>
      <c r="T140" s="391"/>
      <c r="U140" s="634"/>
      <c r="V140" s="634"/>
      <c r="W140" s="634"/>
      <c r="X140" s="634"/>
      <c r="Y140" s="634"/>
      <c r="Z140" s="634"/>
      <c r="AA140" s="634"/>
      <c r="AB140" s="634"/>
      <c r="AC140" s="634"/>
      <c r="AD140" s="634"/>
      <c r="AE140" s="634"/>
      <c r="AF140" s="276"/>
      <c r="AG140" s="561"/>
      <c r="AH140" s="561"/>
      <c r="AI140" s="561"/>
      <c r="AJ140" s="561"/>
      <c r="AK140" s="561"/>
      <c r="AL140" s="561"/>
      <c r="AM140" s="561"/>
      <c r="AN140" s="561"/>
      <c r="AO140" s="561"/>
      <c r="AP140" s="561"/>
      <c r="AQ140" s="562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 x14ac:dyDescent="0.25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571"/>
      <c r="AT141" s="571"/>
      <c r="AU141" s="571"/>
      <c r="AV141" s="571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9" t="s">
        <v>291</v>
      </c>
      <c r="B142" s="570"/>
      <c r="C142" s="570"/>
      <c r="D142" s="572" t="s">
        <v>292</v>
      </c>
      <c r="E142" s="572"/>
      <c r="F142" s="572"/>
      <c r="G142" s="573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78">K143</f>
        <v>0</v>
      </c>
      <c r="L142" s="300">
        <f t="shared" si="678"/>
        <v>0</v>
      </c>
      <c r="M142" s="120">
        <f t="shared" si="678"/>
        <v>0</v>
      </c>
      <c r="N142" s="85">
        <f t="shared" si="678"/>
        <v>0</v>
      </c>
      <c r="O142" s="85">
        <f t="shared" si="678"/>
        <v>0</v>
      </c>
      <c r="P142" s="85">
        <f t="shared" si="678"/>
        <v>0</v>
      </c>
      <c r="Q142" s="85">
        <f t="shared" si="678"/>
        <v>0</v>
      </c>
      <c r="R142" s="85">
        <f t="shared" si="678"/>
        <v>0</v>
      </c>
      <c r="S142" s="86">
        <f t="shared" si="678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78"/>
        <v>0</v>
      </c>
      <c r="X142" s="300">
        <f t="shared" si="678"/>
        <v>0</v>
      </c>
      <c r="Y142" s="120">
        <f t="shared" si="678"/>
        <v>0</v>
      </c>
      <c r="Z142" s="85">
        <f t="shared" si="678"/>
        <v>0</v>
      </c>
      <c r="AA142" s="85">
        <f t="shared" si="678"/>
        <v>0</v>
      </c>
      <c r="AB142" s="85">
        <f t="shared" si="678"/>
        <v>0</v>
      </c>
      <c r="AC142" s="85">
        <f t="shared" si="678"/>
        <v>0</v>
      </c>
      <c r="AD142" s="85">
        <f t="shared" si="678"/>
        <v>0</v>
      </c>
      <c r="AE142" s="86">
        <f t="shared" si="678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78"/>
        <v>0</v>
      </c>
      <c r="AJ142" s="471">
        <f t="shared" ref="AI142:AQ143" si="679">AJ143</f>
        <v>0</v>
      </c>
      <c r="AK142" s="472">
        <f t="shared" si="679"/>
        <v>0</v>
      </c>
      <c r="AL142" s="473">
        <f t="shared" si="679"/>
        <v>0</v>
      </c>
      <c r="AM142" s="473">
        <f t="shared" si="679"/>
        <v>0</v>
      </c>
      <c r="AN142" s="473">
        <f t="shared" si="679"/>
        <v>0</v>
      </c>
      <c r="AO142" s="473">
        <f t="shared" si="679"/>
        <v>0</v>
      </c>
      <c r="AP142" s="473">
        <f t="shared" si="679"/>
        <v>0</v>
      </c>
      <c r="AQ142" s="470">
        <f t="shared" si="679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 x14ac:dyDescent="0.25">
      <c r="A143" s="436">
        <v>3</v>
      </c>
      <c r="B143" s="68"/>
      <c r="C143" s="90"/>
      <c r="D143" s="607" t="s">
        <v>16</v>
      </c>
      <c r="E143" s="607"/>
      <c r="F143" s="607"/>
      <c r="G143" s="608"/>
      <c r="H143" s="75">
        <f t="shared" ref="H143:H146" si="680">SUM(I143:S143)</f>
        <v>0</v>
      </c>
      <c r="I143" s="77">
        <f>I144</f>
        <v>0</v>
      </c>
      <c r="J143" s="61">
        <f>J144</f>
        <v>0</v>
      </c>
      <c r="K143" s="79">
        <f t="shared" si="678"/>
        <v>0</v>
      </c>
      <c r="L143" s="301">
        <f t="shared" si="678"/>
        <v>0</v>
      </c>
      <c r="M143" s="95">
        <f t="shared" si="678"/>
        <v>0</v>
      </c>
      <c r="N143" s="78">
        <f t="shared" si="678"/>
        <v>0</v>
      </c>
      <c r="O143" s="78">
        <f t="shared" si="678"/>
        <v>0</v>
      </c>
      <c r="P143" s="78">
        <f t="shared" si="678"/>
        <v>0</v>
      </c>
      <c r="Q143" s="78">
        <f t="shared" si="678"/>
        <v>0</v>
      </c>
      <c r="R143" s="78">
        <f t="shared" si="678"/>
        <v>0</v>
      </c>
      <c r="S143" s="79">
        <f t="shared" si="678"/>
        <v>0</v>
      </c>
      <c r="T143" s="237">
        <f t="shared" ref="T143:T146" si="681">SUM(U143:AE143)</f>
        <v>0</v>
      </c>
      <c r="U143" s="77">
        <f>U144</f>
        <v>0</v>
      </c>
      <c r="V143" s="61">
        <f>V144</f>
        <v>0</v>
      </c>
      <c r="W143" s="79">
        <f t="shared" si="678"/>
        <v>0</v>
      </c>
      <c r="X143" s="301">
        <f t="shared" si="678"/>
        <v>0</v>
      </c>
      <c r="Y143" s="95">
        <f t="shared" si="678"/>
        <v>0</v>
      </c>
      <c r="Z143" s="78">
        <f t="shared" si="678"/>
        <v>0</v>
      </c>
      <c r="AA143" s="78">
        <f t="shared" si="678"/>
        <v>0</v>
      </c>
      <c r="AB143" s="78">
        <f t="shared" si="678"/>
        <v>0</v>
      </c>
      <c r="AC143" s="78">
        <f t="shared" si="678"/>
        <v>0</v>
      </c>
      <c r="AD143" s="78">
        <f t="shared" si="678"/>
        <v>0</v>
      </c>
      <c r="AE143" s="79">
        <f t="shared" si="678"/>
        <v>0</v>
      </c>
      <c r="AF143" s="262">
        <f t="shared" ref="AF143:AF146" si="682">SUM(AG143:AQ143)</f>
        <v>0</v>
      </c>
      <c r="AG143" s="315">
        <f>AG144</f>
        <v>0</v>
      </c>
      <c r="AH143" s="263">
        <f>AH144</f>
        <v>0</v>
      </c>
      <c r="AI143" s="239">
        <f t="shared" si="679"/>
        <v>0</v>
      </c>
      <c r="AJ143" s="303">
        <f t="shared" si="679"/>
        <v>0</v>
      </c>
      <c r="AK143" s="240">
        <f t="shared" si="679"/>
        <v>0</v>
      </c>
      <c r="AL143" s="241">
        <f t="shared" si="679"/>
        <v>0</v>
      </c>
      <c r="AM143" s="241">
        <f t="shared" si="679"/>
        <v>0</v>
      </c>
      <c r="AN143" s="241">
        <f t="shared" si="679"/>
        <v>0</v>
      </c>
      <c r="AO143" s="241">
        <f t="shared" si="679"/>
        <v>0</v>
      </c>
      <c r="AP143" s="241">
        <f t="shared" si="679"/>
        <v>0</v>
      </c>
      <c r="AQ143" s="239">
        <f t="shared" si="679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 x14ac:dyDescent="0.25">
      <c r="A144" s="563">
        <v>32</v>
      </c>
      <c r="B144" s="564"/>
      <c r="C144" s="90"/>
      <c r="D144" s="565" t="s">
        <v>4</v>
      </c>
      <c r="E144" s="565"/>
      <c r="F144" s="565"/>
      <c r="G144" s="566"/>
      <c r="H144" s="75">
        <f t="shared" si="680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3">SUM(L145:L148)</f>
        <v>0</v>
      </c>
      <c r="M144" s="95">
        <f t="shared" si="683"/>
        <v>0</v>
      </c>
      <c r="N144" s="78">
        <f t="shared" si="683"/>
        <v>0</v>
      </c>
      <c r="O144" s="78">
        <f t="shared" ref="O144" si="684">SUM(O145:O148)</f>
        <v>0</v>
      </c>
      <c r="P144" s="78">
        <f t="shared" si="683"/>
        <v>0</v>
      </c>
      <c r="Q144" s="78">
        <f t="shared" si="683"/>
        <v>0</v>
      </c>
      <c r="R144" s="78">
        <f t="shared" si="683"/>
        <v>0</v>
      </c>
      <c r="S144" s="79">
        <f t="shared" si="683"/>
        <v>0</v>
      </c>
      <c r="T144" s="237">
        <f t="shared" si="681"/>
        <v>0</v>
      </c>
      <c r="U144" s="77">
        <f>SUM(U145:U148)</f>
        <v>0</v>
      </c>
      <c r="V144" s="61">
        <f>SUM(V145:V148)</f>
        <v>0</v>
      </c>
      <c r="W144" s="79">
        <f t="shared" ref="W144:AE144" si="685">SUM(W145:W148)</f>
        <v>0</v>
      </c>
      <c r="X144" s="301">
        <f t="shared" si="685"/>
        <v>0</v>
      </c>
      <c r="Y144" s="95">
        <f t="shared" si="685"/>
        <v>0</v>
      </c>
      <c r="Z144" s="78">
        <f t="shared" si="685"/>
        <v>0</v>
      </c>
      <c r="AA144" s="78">
        <f t="shared" ref="AA144" si="686">SUM(AA145:AA148)</f>
        <v>0</v>
      </c>
      <c r="AB144" s="78">
        <f t="shared" si="685"/>
        <v>0</v>
      </c>
      <c r="AC144" s="78">
        <f t="shared" si="685"/>
        <v>0</v>
      </c>
      <c r="AD144" s="78">
        <f t="shared" si="685"/>
        <v>0</v>
      </c>
      <c r="AE144" s="79">
        <f t="shared" si="685"/>
        <v>0</v>
      </c>
      <c r="AF144" s="262">
        <f t="shared" si="682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87">SUM(AI145:AI148)</f>
        <v>0</v>
      </c>
      <c r="AJ144" s="303">
        <f t="shared" si="687"/>
        <v>0</v>
      </c>
      <c r="AK144" s="240">
        <f t="shared" si="687"/>
        <v>0</v>
      </c>
      <c r="AL144" s="241">
        <f t="shared" si="687"/>
        <v>0</v>
      </c>
      <c r="AM144" s="241">
        <f t="shared" ref="AM144" si="688">SUM(AM145:AM148)</f>
        <v>0</v>
      </c>
      <c r="AN144" s="241">
        <f t="shared" si="687"/>
        <v>0</v>
      </c>
      <c r="AO144" s="241">
        <f t="shared" si="687"/>
        <v>0</v>
      </c>
      <c r="AP144" s="241">
        <f t="shared" si="687"/>
        <v>0</v>
      </c>
      <c r="AQ144" s="239">
        <f t="shared" si="687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 x14ac:dyDescent="0.25">
      <c r="A145" s="230"/>
      <c r="B145" s="179"/>
      <c r="C145" s="179">
        <v>321</v>
      </c>
      <c r="D145" s="567" t="s">
        <v>5</v>
      </c>
      <c r="E145" s="567"/>
      <c r="F145" s="567"/>
      <c r="G145" s="568"/>
      <c r="H145" s="76">
        <f t="shared" si="680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1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2"/>
        <v>0</v>
      </c>
      <c r="AG145" s="29">
        <f t="shared" ref="AG145:AG148" si="689">I145+U145</f>
        <v>0</v>
      </c>
      <c r="AH145" s="92">
        <f t="shared" ref="AH145:AH148" si="690">J145+V145</f>
        <v>0</v>
      </c>
      <c r="AI145" s="31">
        <f t="shared" ref="AI145:AI148" si="691">K145+W145</f>
        <v>0</v>
      </c>
      <c r="AJ145" s="326">
        <f t="shared" ref="AJ145:AJ148" si="692">L145+X145</f>
        <v>0</v>
      </c>
      <c r="AK145" s="290">
        <f t="shared" ref="AK145:AK148" si="693">M145+Y145</f>
        <v>0</v>
      </c>
      <c r="AL145" s="30">
        <f t="shared" ref="AL145:AL148" si="694">N145+Z145</f>
        <v>0</v>
      </c>
      <c r="AM145" s="30">
        <f t="shared" ref="AM145:AM148" si="695">O145+AA145</f>
        <v>0</v>
      </c>
      <c r="AN145" s="30">
        <f t="shared" ref="AN145:AN148" si="696">P145+AB145</f>
        <v>0</v>
      </c>
      <c r="AO145" s="30">
        <f t="shared" ref="AO145:AO148" si="697">Q145+AC145</f>
        <v>0</v>
      </c>
      <c r="AP145" s="30">
        <f t="shared" ref="AP145:AP148" si="698">R145+AD145</f>
        <v>0</v>
      </c>
      <c r="AQ145" s="31">
        <f t="shared" ref="AQ145:AQ148" si="699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322</v>
      </c>
      <c r="D146" s="567" t="s">
        <v>6</v>
      </c>
      <c r="E146" s="567"/>
      <c r="F146" s="567"/>
      <c r="G146" s="568"/>
      <c r="H146" s="76">
        <f t="shared" si="680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1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2"/>
        <v>0</v>
      </c>
      <c r="AG146" s="29">
        <f t="shared" si="689"/>
        <v>0</v>
      </c>
      <c r="AH146" s="92">
        <f t="shared" si="690"/>
        <v>0</v>
      </c>
      <c r="AI146" s="31">
        <f t="shared" si="691"/>
        <v>0</v>
      </c>
      <c r="AJ146" s="326">
        <f t="shared" si="692"/>
        <v>0</v>
      </c>
      <c r="AK146" s="290">
        <f t="shared" si="693"/>
        <v>0</v>
      </c>
      <c r="AL146" s="30">
        <f t="shared" si="694"/>
        <v>0</v>
      </c>
      <c r="AM146" s="30">
        <f t="shared" si="695"/>
        <v>0</v>
      </c>
      <c r="AN146" s="30">
        <f t="shared" si="696"/>
        <v>0</v>
      </c>
      <c r="AO146" s="30">
        <f t="shared" si="697"/>
        <v>0</v>
      </c>
      <c r="AP146" s="30">
        <f t="shared" si="698"/>
        <v>0</v>
      </c>
      <c r="AQ146" s="31">
        <f t="shared" si="69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 x14ac:dyDescent="0.25">
      <c r="A147" s="230"/>
      <c r="B147" s="179"/>
      <c r="C147" s="179">
        <v>323</v>
      </c>
      <c r="D147" s="567" t="s">
        <v>7</v>
      </c>
      <c r="E147" s="567"/>
      <c r="F147" s="567"/>
      <c r="G147" s="568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89"/>
        <v>0</v>
      </c>
      <c r="AH147" s="92">
        <f t="shared" si="690"/>
        <v>0</v>
      </c>
      <c r="AI147" s="31">
        <f t="shared" si="691"/>
        <v>0</v>
      </c>
      <c r="AJ147" s="326">
        <f t="shared" si="692"/>
        <v>0</v>
      </c>
      <c r="AK147" s="290">
        <f t="shared" si="693"/>
        <v>0</v>
      </c>
      <c r="AL147" s="30">
        <f t="shared" si="694"/>
        <v>0</v>
      </c>
      <c r="AM147" s="30">
        <f t="shared" si="695"/>
        <v>0</v>
      </c>
      <c r="AN147" s="30">
        <f t="shared" si="696"/>
        <v>0</v>
      </c>
      <c r="AO147" s="30">
        <f t="shared" si="697"/>
        <v>0</v>
      </c>
      <c r="AP147" s="30">
        <f t="shared" si="698"/>
        <v>0</v>
      </c>
      <c r="AQ147" s="31">
        <f t="shared" si="699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30"/>
      <c r="B148" s="179"/>
      <c r="C148" s="179">
        <v>329</v>
      </c>
      <c r="D148" s="567" t="s">
        <v>8</v>
      </c>
      <c r="E148" s="567"/>
      <c r="F148" s="567"/>
      <c r="G148" s="568"/>
      <c r="H148" s="76">
        <f t="shared" ref="H148" si="700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1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2">SUM(AG148:AQ148)</f>
        <v>0</v>
      </c>
      <c r="AG148" s="29">
        <f t="shared" si="689"/>
        <v>0</v>
      </c>
      <c r="AH148" s="92">
        <f t="shared" si="690"/>
        <v>0</v>
      </c>
      <c r="AI148" s="31">
        <f t="shared" si="691"/>
        <v>0</v>
      </c>
      <c r="AJ148" s="326">
        <f t="shared" si="692"/>
        <v>0</v>
      </c>
      <c r="AK148" s="290">
        <f t="shared" si="693"/>
        <v>0</v>
      </c>
      <c r="AL148" s="30">
        <f t="shared" si="694"/>
        <v>0</v>
      </c>
      <c r="AM148" s="30">
        <f t="shared" si="695"/>
        <v>0</v>
      </c>
      <c r="AN148" s="30">
        <f t="shared" si="696"/>
        <v>0</v>
      </c>
      <c r="AO148" s="30">
        <f t="shared" si="697"/>
        <v>0</v>
      </c>
      <c r="AP148" s="30">
        <f t="shared" si="698"/>
        <v>0</v>
      </c>
      <c r="AQ148" s="31">
        <f t="shared" si="699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 x14ac:dyDescent="0.25">
      <c r="A149" s="270"/>
      <c r="B149" s="271"/>
      <c r="D149" s="273"/>
      <c r="E149" s="273"/>
      <c r="F149" s="273"/>
      <c r="G149" s="273"/>
      <c r="I149" s="634"/>
      <c r="J149" s="634"/>
      <c r="K149" s="634"/>
      <c r="L149" s="634"/>
      <c r="M149" s="634"/>
      <c r="N149" s="634"/>
      <c r="O149" s="634"/>
      <c r="P149" s="634"/>
      <c r="Q149" s="634"/>
      <c r="R149" s="634"/>
      <c r="S149" s="634"/>
      <c r="T149" s="391"/>
      <c r="U149" s="634"/>
      <c r="V149" s="634"/>
      <c r="W149" s="634"/>
      <c r="X149" s="634"/>
      <c r="Y149" s="634"/>
      <c r="Z149" s="634"/>
      <c r="AA149" s="634"/>
      <c r="AB149" s="634"/>
      <c r="AC149" s="634"/>
      <c r="AD149" s="634"/>
      <c r="AE149" s="634"/>
      <c r="AF149" s="276"/>
      <c r="AG149" s="561"/>
      <c r="AH149" s="561"/>
      <c r="AI149" s="561"/>
      <c r="AJ149" s="561"/>
      <c r="AK149" s="561"/>
      <c r="AL149" s="561"/>
      <c r="AM149" s="561"/>
      <c r="AN149" s="561"/>
      <c r="AO149" s="561"/>
      <c r="AP149" s="561"/>
      <c r="AQ149" s="562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 x14ac:dyDescent="0.25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571"/>
      <c r="AT150" s="571"/>
      <c r="AU150" s="571"/>
      <c r="AV150" s="571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 x14ac:dyDescent="0.25">
      <c r="A151" s="569" t="s">
        <v>290</v>
      </c>
      <c r="B151" s="570"/>
      <c r="C151" s="570"/>
      <c r="D151" s="572" t="s">
        <v>293</v>
      </c>
      <c r="E151" s="572"/>
      <c r="F151" s="572"/>
      <c r="G151" s="573"/>
      <c r="H151" s="83">
        <f>SUM(I151:S151)</f>
        <v>0</v>
      </c>
      <c r="I151" s="84">
        <f>I152</f>
        <v>0</v>
      </c>
      <c r="J151" s="285">
        <f>J152</f>
        <v>0</v>
      </c>
      <c r="K151" s="86">
        <f t="shared" ref="K151:AQ151" si="703">K152</f>
        <v>0</v>
      </c>
      <c r="L151" s="300">
        <f t="shared" si="703"/>
        <v>0</v>
      </c>
      <c r="M151" s="120">
        <f t="shared" si="703"/>
        <v>0</v>
      </c>
      <c r="N151" s="85">
        <f t="shared" si="703"/>
        <v>0</v>
      </c>
      <c r="O151" s="85">
        <f t="shared" si="703"/>
        <v>0</v>
      </c>
      <c r="P151" s="85">
        <f t="shared" si="703"/>
        <v>0</v>
      </c>
      <c r="Q151" s="85">
        <f t="shared" si="703"/>
        <v>0</v>
      </c>
      <c r="R151" s="85">
        <f t="shared" si="703"/>
        <v>0</v>
      </c>
      <c r="S151" s="86">
        <f t="shared" si="703"/>
        <v>0</v>
      </c>
      <c r="T151" s="245">
        <f>SUM(U151:AE151)</f>
        <v>0</v>
      </c>
      <c r="U151" s="84">
        <f>U152</f>
        <v>0</v>
      </c>
      <c r="V151" s="285">
        <f>V152</f>
        <v>0</v>
      </c>
      <c r="W151" s="86">
        <f t="shared" si="703"/>
        <v>0</v>
      </c>
      <c r="X151" s="300">
        <f t="shared" si="703"/>
        <v>0</v>
      </c>
      <c r="Y151" s="120">
        <f t="shared" si="703"/>
        <v>0</v>
      </c>
      <c r="Z151" s="85">
        <f t="shared" si="703"/>
        <v>0</v>
      </c>
      <c r="AA151" s="85">
        <f t="shared" si="703"/>
        <v>0</v>
      </c>
      <c r="AB151" s="85">
        <f t="shared" si="703"/>
        <v>0</v>
      </c>
      <c r="AC151" s="85">
        <f t="shared" si="703"/>
        <v>0</v>
      </c>
      <c r="AD151" s="85">
        <f t="shared" si="703"/>
        <v>0</v>
      </c>
      <c r="AE151" s="86">
        <f t="shared" si="703"/>
        <v>0</v>
      </c>
      <c r="AF151" s="261">
        <f>SUM(AG151:AQ151)</f>
        <v>0</v>
      </c>
      <c r="AG151" s="468">
        <f>AG152</f>
        <v>0</v>
      </c>
      <c r="AH151" s="469">
        <f>AH152</f>
        <v>0</v>
      </c>
      <c r="AI151" s="470">
        <f t="shared" si="703"/>
        <v>0</v>
      </c>
      <c r="AJ151" s="471">
        <f t="shared" si="703"/>
        <v>0</v>
      </c>
      <c r="AK151" s="472">
        <f t="shared" si="703"/>
        <v>0</v>
      </c>
      <c r="AL151" s="473">
        <f t="shared" si="703"/>
        <v>0</v>
      </c>
      <c r="AM151" s="473">
        <f t="shared" si="703"/>
        <v>0</v>
      </c>
      <c r="AN151" s="473">
        <f t="shared" si="703"/>
        <v>0</v>
      </c>
      <c r="AO151" s="473">
        <f t="shared" si="703"/>
        <v>0</v>
      </c>
      <c r="AP151" s="473">
        <f t="shared" si="703"/>
        <v>0</v>
      </c>
      <c r="AQ151" s="470">
        <f t="shared" si="703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 x14ac:dyDescent="0.25">
      <c r="A152" s="436">
        <v>3</v>
      </c>
      <c r="B152" s="68"/>
      <c r="C152" s="90"/>
      <c r="D152" s="565" t="s">
        <v>16</v>
      </c>
      <c r="E152" s="565"/>
      <c r="F152" s="565"/>
      <c r="G152" s="566"/>
      <c r="H152" s="75">
        <f t="shared" ref="H152:H159" si="704">SUM(I152:S152)</f>
        <v>0</v>
      </c>
      <c r="I152" s="77">
        <f>I153+I157</f>
        <v>0</v>
      </c>
      <c r="J152" s="61">
        <f>J153+J157</f>
        <v>0</v>
      </c>
      <c r="K152" s="79">
        <f t="shared" ref="K152:S152" si="705">K153+K157</f>
        <v>0</v>
      </c>
      <c r="L152" s="301">
        <f t="shared" si="705"/>
        <v>0</v>
      </c>
      <c r="M152" s="95">
        <f t="shared" si="705"/>
        <v>0</v>
      </c>
      <c r="N152" s="78">
        <f t="shared" si="705"/>
        <v>0</v>
      </c>
      <c r="O152" s="78">
        <f t="shared" ref="O152" si="706">O153+O157</f>
        <v>0</v>
      </c>
      <c r="P152" s="78">
        <f t="shared" si="705"/>
        <v>0</v>
      </c>
      <c r="Q152" s="78">
        <f t="shared" si="705"/>
        <v>0</v>
      </c>
      <c r="R152" s="78">
        <f t="shared" si="705"/>
        <v>0</v>
      </c>
      <c r="S152" s="79">
        <f t="shared" si="705"/>
        <v>0</v>
      </c>
      <c r="T152" s="237">
        <f t="shared" ref="T152:T159" si="707">SUM(U152:AE152)</f>
        <v>0</v>
      </c>
      <c r="U152" s="77">
        <f>U153+U157</f>
        <v>0</v>
      </c>
      <c r="V152" s="61">
        <f>V153+V157</f>
        <v>0</v>
      </c>
      <c r="W152" s="79">
        <f t="shared" ref="W152:AE152" si="708">W153+W157</f>
        <v>0</v>
      </c>
      <c r="X152" s="301">
        <f t="shared" si="708"/>
        <v>0</v>
      </c>
      <c r="Y152" s="95">
        <f t="shared" si="708"/>
        <v>0</v>
      </c>
      <c r="Z152" s="78">
        <f t="shared" si="708"/>
        <v>0</v>
      </c>
      <c r="AA152" s="78">
        <f t="shared" ref="AA152" si="709">AA153+AA157</f>
        <v>0</v>
      </c>
      <c r="AB152" s="78">
        <f t="shared" si="708"/>
        <v>0</v>
      </c>
      <c r="AC152" s="78">
        <f t="shared" si="708"/>
        <v>0</v>
      </c>
      <c r="AD152" s="78">
        <f t="shared" si="708"/>
        <v>0</v>
      </c>
      <c r="AE152" s="79">
        <f t="shared" si="708"/>
        <v>0</v>
      </c>
      <c r="AF152" s="262">
        <f t="shared" ref="AF152:AF159" si="710">SUM(AG152:AQ152)</f>
        <v>0</v>
      </c>
      <c r="AG152" s="315">
        <f>AG153+AG157</f>
        <v>0</v>
      </c>
      <c r="AH152" s="263">
        <f>AH153+AH157</f>
        <v>0</v>
      </c>
      <c r="AI152" s="239">
        <f t="shared" ref="AI152:AQ152" si="711">AI153+AI157</f>
        <v>0</v>
      </c>
      <c r="AJ152" s="303">
        <f t="shared" si="711"/>
        <v>0</v>
      </c>
      <c r="AK152" s="240">
        <f t="shared" si="711"/>
        <v>0</v>
      </c>
      <c r="AL152" s="241">
        <f t="shared" si="711"/>
        <v>0</v>
      </c>
      <c r="AM152" s="241">
        <f t="shared" ref="AM152" si="712">AM153+AM157</f>
        <v>0</v>
      </c>
      <c r="AN152" s="241">
        <f t="shared" si="711"/>
        <v>0</v>
      </c>
      <c r="AO152" s="241">
        <f t="shared" si="711"/>
        <v>0</v>
      </c>
      <c r="AP152" s="241">
        <f t="shared" si="711"/>
        <v>0</v>
      </c>
      <c r="AQ152" s="239">
        <f t="shared" si="711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 x14ac:dyDescent="0.25">
      <c r="A153" s="563">
        <v>31</v>
      </c>
      <c r="B153" s="564"/>
      <c r="C153" s="90"/>
      <c r="D153" s="565" t="s">
        <v>0</v>
      </c>
      <c r="E153" s="565"/>
      <c r="F153" s="565"/>
      <c r="G153" s="566"/>
      <c r="H153" s="75">
        <f t="shared" si="704"/>
        <v>0</v>
      </c>
      <c r="I153" s="96">
        <f>SUM(I154:I156)</f>
        <v>0</v>
      </c>
      <c r="J153" s="61">
        <f>SUM(J154:J156)</f>
        <v>0</v>
      </c>
      <c r="K153" s="79">
        <f t="shared" ref="K153:S153" si="713">SUM(K154:K156)</f>
        <v>0</v>
      </c>
      <c r="L153" s="301">
        <f t="shared" si="713"/>
        <v>0</v>
      </c>
      <c r="M153" s="95">
        <f t="shared" si="713"/>
        <v>0</v>
      </c>
      <c r="N153" s="78">
        <f t="shared" si="713"/>
        <v>0</v>
      </c>
      <c r="O153" s="78">
        <f t="shared" ref="O153" si="714">SUM(O154:O156)</f>
        <v>0</v>
      </c>
      <c r="P153" s="78">
        <f t="shared" si="713"/>
        <v>0</v>
      </c>
      <c r="Q153" s="78">
        <f t="shared" si="713"/>
        <v>0</v>
      </c>
      <c r="R153" s="78">
        <f t="shared" si="713"/>
        <v>0</v>
      </c>
      <c r="S153" s="229">
        <f t="shared" si="713"/>
        <v>0</v>
      </c>
      <c r="T153" s="248">
        <f t="shared" si="707"/>
        <v>0</v>
      </c>
      <c r="U153" s="96">
        <f>SUM(U154:U156)</f>
        <v>0</v>
      </c>
      <c r="V153" s="78">
        <f>SUM(V154:V156)</f>
        <v>0</v>
      </c>
      <c r="W153" s="79">
        <f t="shared" ref="W153:AE153" si="715">SUM(W154:W156)</f>
        <v>0</v>
      </c>
      <c r="X153" s="301">
        <f t="shared" si="715"/>
        <v>0</v>
      </c>
      <c r="Y153" s="95">
        <f t="shared" si="715"/>
        <v>0</v>
      </c>
      <c r="Z153" s="78">
        <f t="shared" si="715"/>
        <v>0</v>
      </c>
      <c r="AA153" s="78">
        <f t="shared" ref="AA153" si="716">SUM(AA154:AA156)</f>
        <v>0</v>
      </c>
      <c r="AB153" s="78">
        <f t="shared" si="715"/>
        <v>0</v>
      </c>
      <c r="AC153" s="78">
        <f t="shared" si="715"/>
        <v>0</v>
      </c>
      <c r="AD153" s="78">
        <f t="shared" si="715"/>
        <v>0</v>
      </c>
      <c r="AE153" s="229">
        <f t="shared" si="715"/>
        <v>0</v>
      </c>
      <c r="AF153" s="262">
        <f t="shared" si="710"/>
        <v>0</v>
      </c>
      <c r="AG153" s="238">
        <f>SUM(AG154:AG156)</f>
        <v>0</v>
      </c>
      <c r="AH153" s="241">
        <f>SUM(AH154:AH156)</f>
        <v>0</v>
      </c>
      <c r="AI153" s="239">
        <f t="shared" ref="AI153:AQ153" si="717">SUM(AI154:AI156)</f>
        <v>0</v>
      </c>
      <c r="AJ153" s="303">
        <f t="shared" si="717"/>
        <v>0</v>
      </c>
      <c r="AK153" s="240">
        <f t="shared" si="717"/>
        <v>0</v>
      </c>
      <c r="AL153" s="241">
        <f t="shared" si="717"/>
        <v>0</v>
      </c>
      <c r="AM153" s="241">
        <f t="shared" ref="AM153" si="718">SUM(AM154:AM156)</f>
        <v>0</v>
      </c>
      <c r="AN153" s="241">
        <f t="shared" si="717"/>
        <v>0</v>
      </c>
      <c r="AO153" s="241">
        <f t="shared" si="717"/>
        <v>0</v>
      </c>
      <c r="AP153" s="241">
        <f t="shared" si="717"/>
        <v>0</v>
      </c>
      <c r="AQ153" s="242">
        <f t="shared" si="717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 x14ac:dyDescent="0.25">
      <c r="A154" s="230"/>
      <c r="B154" s="179"/>
      <c r="C154" s="179">
        <v>311</v>
      </c>
      <c r="D154" s="567" t="s">
        <v>1</v>
      </c>
      <c r="E154" s="567"/>
      <c r="F154" s="567"/>
      <c r="G154" s="567"/>
      <c r="H154" s="76">
        <f t="shared" si="704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07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0"/>
        <v>0</v>
      </c>
      <c r="AG154" s="29">
        <f t="shared" ref="AG154:AG156" si="719">I154+U154</f>
        <v>0</v>
      </c>
      <c r="AH154" s="92">
        <f t="shared" ref="AH154:AH156" si="720">J154+V154</f>
        <v>0</v>
      </c>
      <c r="AI154" s="31">
        <f t="shared" ref="AI154:AI156" si="721">K154+W154</f>
        <v>0</v>
      </c>
      <c r="AJ154" s="326">
        <f t="shared" ref="AJ154:AJ156" si="722">L154+X154</f>
        <v>0</v>
      </c>
      <c r="AK154" s="290">
        <f t="shared" ref="AK154:AK156" si="723">M154+Y154</f>
        <v>0</v>
      </c>
      <c r="AL154" s="30">
        <f t="shared" ref="AL154:AL156" si="724">N154+Z154</f>
        <v>0</v>
      </c>
      <c r="AM154" s="30">
        <f t="shared" ref="AM154:AM156" si="725">O154+AA154</f>
        <v>0</v>
      </c>
      <c r="AN154" s="30">
        <f t="shared" ref="AN154:AN156" si="726">P154+AB154</f>
        <v>0</v>
      </c>
      <c r="AO154" s="30">
        <f t="shared" ref="AO154:AO156" si="727">Q154+AC154</f>
        <v>0</v>
      </c>
      <c r="AP154" s="30">
        <f t="shared" ref="AP154:AP156" si="728">R154+AD154</f>
        <v>0</v>
      </c>
      <c r="AQ154" s="31">
        <f t="shared" ref="AQ154:AQ156" si="729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312</v>
      </c>
      <c r="D155" s="567" t="s">
        <v>2</v>
      </c>
      <c r="E155" s="567"/>
      <c r="F155" s="567"/>
      <c r="G155" s="568"/>
      <c r="H155" s="76">
        <f t="shared" si="704"/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 t="shared" si="707"/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 t="shared" si="710"/>
        <v>0</v>
      </c>
      <c r="AG155" s="29">
        <f t="shared" si="719"/>
        <v>0</v>
      </c>
      <c r="AH155" s="92">
        <f t="shared" si="720"/>
        <v>0</v>
      </c>
      <c r="AI155" s="31">
        <f t="shared" si="721"/>
        <v>0</v>
      </c>
      <c r="AJ155" s="326">
        <f t="shared" si="722"/>
        <v>0</v>
      </c>
      <c r="AK155" s="290">
        <f t="shared" si="723"/>
        <v>0</v>
      </c>
      <c r="AL155" s="30">
        <f t="shared" si="724"/>
        <v>0</v>
      </c>
      <c r="AM155" s="30">
        <f t="shared" si="725"/>
        <v>0</v>
      </c>
      <c r="AN155" s="30">
        <f t="shared" si="726"/>
        <v>0</v>
      </c>
      <c r="AO155" s="30">
        <f t="shared" si="727"/>
        <v>0</v>
      </c>
      <c r="AP155" s="30">
        <f t="shared" si="728"/>
        <v>0</v>
      </c>
      <c r="AQ155" s="31">
        <f t="shared" si="729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313</v>
      </c>
      <c r="D156" s="567" t="s">
        <v>3</v>
      </c>
      <c r="E156" s="567"/>
      <c r="F156" s="567"/>
      <c r="G156" s="567"/>
      <c r="H156" s="76">
        <f t="shared" si="704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707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0"/>
        <v>0</v>
      </c>
      <c r="AG156" s="29">
        <f t="shared" si="719"/>
        <v>0</v>
      </c>
      <c r="AH156" s="92">
        <f t="shared" si="720"/>
        <v>0</v>
      </c>
      <c r="AI156" s="31">
        <f t="shared" si="721"/>
        <v>0</v>
      </c>
      <c r="AJ156" s="326">
        <f t="shared" si="722"/>
        <v>0</v>
      </c>
      <c r="AK156" s="290">
        <f t="shared" si="723"/>
        <v>0</v>
      </c>
      <c r="AL156" s="30">
        <f t="shared" si="724"/>
        <v>0</v>
      </c>
      <c r="AM156" s="30">
        <f t="shared" si="725"/>
        <v>0</v>
      </c>
      <c r="AN156" s="30">
        <f t="shared" si="726"/>
        <v>0</v>
      </c>
      <c r="AO156" s="30">
        <f t="shared" si="727"/>
        <v>0</v>
      </c>
      <c r="AP156" s="30">
        <f t="shared" si="728"/>
        <v>0</v>
      </c>
      <c r="AQ156" s="31">
        <f t="shared" si="729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 x14ac:dyDescent="0.25">
      <c r="A157" s="563">
        <v>32</v>
      </c>
      <c r="B157" s="564"/>
      <c r="C157" s="90"/>
      <c r="D157" s="565" t="s">
        <v>4</v>
      </c>
      <c r="E157" s="565"/>
      <c r="F157" s="565"/>
      <c r="G157" s="566"/>
      <c r="H157" s="75">
        <f t="shared" si="704"/>
        <v>0</v>
      </c>
      <c r="I157" s="77">
        <f t="shared" ref="I157:S157" si="730">SUM(I158:I161)</f>
        <v>0</v>
      </c>
      <c r="J157" s="61">
        <f t="shared" ref="J157" si="731">SUM(J158:J161)</f>
        <v>0</v>
      </c>
      <c r="K157" s="79">
        <f t="shared" si="730"/>
        <v>0</v>
      </c>
      <c r="L157" s="301">
        <f t="shared" si="730"/>
        <v>0</v>
      </c>
      <c r="M157" s="95">
        <f t="shared" si="730"/>
        <v>0</v>
      </c>
      <c r="N157" s="78">
        <f t="shared" si="730"/>
        <v>0</v>
      </c>
      <c r="O157" s="78">
        <f t="shared" ref="O157" si="732">SUM(O158:O161)</f>
        <v>0</v>
      </c>
      <c r="P157" s="78">
        <f t="shared" si="730"/>
        <v>0</v>
      </c>
      <c r="Q157" s="78">
        <f t="shared" si="730"/>
        <v>0</v>
      </c>
      <c r="R157" s="78">
        <f t="shared" si="730"/>
        <v>0</v>
      </c>
      <c r="S157" s="79">
        <f t="shared" si="730"/>
        <v>0</v>
      </c>
      <c r="T157" s="237">
        <f t="shared" si="707"/>
        <v>0</v>
      </c>
      <c r="U157" s="77">
        <f t="shared" ref="U157:AE157" si="733">SUM(U158:U161)</f>
        <v>0</v>
      </c>
      <c r="V157" s="61">
        <f t="shared" ref="V157" si="734">SUM(V158:V161)</f>
        <v>0</v>
      </c>
      <c r="W157" s="79">
        <f t="shared" si="733"/>
        <v>0</v>
      </c>
      <c r="X157" s="301">
        <f t="shared" si="733"/>
        <v>0</v>
      </c>
      <c r="Y157" s="95">
        <f t="shared" si="733"/>
        <v>0</v>
      </c>
      <c r="Z157" s="78">
        <f t="shared" si="733"/>
        <v>0</v>
      </c>
      <c r="AA157" s="78">
        <f t="shared" ref="AA157" si="735">SUM(AA158:AA161)</f>
        <v>0</v>
      </c>
      <c r="AB157" s="78">
        <f t="shared" si="733"/>
        <v>0</v>
      </c>
      <c r="AC157" s="78">
        <f t="shared" si="733"/>
        <v>0</v>
      </c>
      <c r="AD157" s="78">
        <f t="shared" si="733"/>
        <v>0</v>
      </c>
      <c r="AE157" s="79">
        <f t="shared" si="733"/>
        <v>0</v>
      </c>
      <c r="AF157" s="262">
        <f t="shared" si="710"/>
        <v>0</v>
      </c>
      <c r="AG157" s="315">
        <f t="shared" ref="AG157:AQ157" si="736">SUM(AG158:AG161)</f>
        <v>0</v>
      </c>
      <c r="AH157" s="263">
        <f t="shared" ref="AH157" si="737">SUM(AH158:AH161)</f>
        <v>0</v>
      </c>
      <c r="AI157" s="239">
        <f t="shared" si="736"/>
        <v>0</v>
      </c>
      <c r="AJ157" s="303">
        <f t="shared" si="736"/>
        <v>0</v>
      </c>
      <c r="AK157" s="240">
        <f t="shared" si="736"/>
        <v>0</v>
      </c>
      <c r="AL157" s="241">
        <f t="shared" si="736"/>
        <v>0</v>
      </c>
      <c r="AM157" s="241">
        <f t="shared" ref="AM157" si="738">SUM(AM158:AM161)</f>
        <v>0</v>
      </c>
      <c r="AN157" s="241">
        <f t="shared" si="736"/>
        <v>0</v>
      </c>
      <c r="AO157" s="241">
        <f t="shared" si="736"/>
        <v>0</v>
      </c>
      <c r="AP157" s="241">
        <f t="shared" si="736"/>
        <v>0</v>
      </c>
      <c r="AQ157" s="239">
        <f t="shared" si="736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25">
      <c r="A158" s="230"/>
      <c r="B158" s="179"/>
      <c r="C158" s="179">
        <v>321</v>
      </c>
      <c r="D158" s="567" t="s">
        <v>5</v>
      </c>
      <c r="E158" s="567"/>
      <c r="F158" s="567"/>
      <c r="G158" s="567"/>
      <c r="H158" s="76">
        <f t="shared" si="704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707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710"/>
        <v>0</v>
      </c>
      <c r="AG158" s="29">
        <f t="shared" ref="AG158:AG161" si="739">I158+U158</f>
        <v>0</v>
      </c>
      <c r="AH158" s="92">
        <f t="shared" ref="AH158:AH161" si="740">J158+V158</f>
        <v>0</v>
      </c>
      <c r="AI158" s="31">
        <f t="shared" ref="AI158:AI161" si="741">K158+W158</f>
        <v>0</v>
      </c>
      <c r="AJ158" s="326">
        <f t="shared" ref="AJ158:AJ161" si="742">L158+X158</f>
        <v>0</v>
      </c>
      <c r="AK158" s="290">
        <f t="shared" ref="AK158:AK161" si="743">M158+Y158</f>
        <v>0</v>
      </c>
      <c r="AL158" s="30">
        <f t="shared" ref="AL158:AL161" si="744">N158+Z158</f>
        <v>0</v>
      </c>
      <c r="AM158" s="30">
        <f t="shared" ref="AM158:AM161" si="745">O158+AA158</f>
        <v>0</v>
      </c>
      <c r="AN158" s="30">
        <f t="shared" ref="AN158:AN161" si="746">P158+AB158</f>
        <v>0</v>
      </c>
      <c r="AO158" s="30">
        <f t="shared" ref="AO158:AO161" si="747">Q158+AC158</f>
        <v>0</v>
      </c>
      <c r="AP158" s="30">
        <f t="shared" ref="AP158:AP161" si="748">R158+AD158</f>
        <v>0</v>
      </c>
      <c r="AQ158" s="31">
        <f t="shared" ref="AQ158:AQ161" si="749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322</v>
      </c>
      <c r="D159" s="567" t="s">
        <v>6</v>
      </c>
      <c r="E159" s="567"/>
      <c r="F159" s="567"/>
      <c r="G159" s="567"/>
      <c r="H159" s="76">
        <f t="shared" si="704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707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710"/>
        <v>0</v>
      </c>
      <c r="AG159" s="29">
        <f t="shared" si="739"/>
        <v>0</v>
      </c>
      <c r="AH159" s="92">
        <f t="shared" si="740"/>
        <v>0</v>
      </c>
      <c r="AI159" s="31">
        <f t="shared" si="741"/>
        <v>0</v>
      </c>
      <c r="AJ159" s="326">
        <f t="shared" si="742"/>
        <v>0</v>
      </c>
      <c r="AK159" s="290">
        <f t="shared" si="743"/>
        <v>0</v>
      </c>
      <c r="AL159" s="30">
        <f t="shared" si="744"/>
        <v>0</v>
      </c>
      <c r="AM159" s="30">
        <f t="shared" si="745"/>
        <v>0</v>
      </c>
      <c r="AN159" s="30">
        <f t="shared" si="746"/>
        <v>0</v>
      </c>
      <c r="AO159" s="30">
        <f t="shared" si="747"/>
        <v>0</v>
      </c>
      <c r="AP159" s="30">
        <f t="shared" si="748"/>
        <v>0</v>
      </c>
      <c r="AQ159" s="31">
        <f t="shared" si="749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30"/>
      <c r="B160" s="179"/>
      <c r="C160" s="179">
        <v>323</v>
      </c>
      <c r="D160" s="567" t="s">
        <v>7</v>
      </c>
      <c r="E160" s="567"/>
      <c r="F160" s="567"/>
      <c r="G160" s="567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739"/>
        <v>0</v>
      </c>
      <c r="AH160" s="92">
        <f t="shared" si="740"/>
        <v>0</v>
      </c>
      <c r="AI160" s="31">
        <f t="shared" si="741"/>
        <v>0</v>
      </c>
      <c r="AJ160" s="326">
        <f t="shared" si="742"/>
        <v>0</v>
      </c>
      <c r="AK160" s="290">
        <f t="shared" si="743"/>
        <v>0</v>
      </c>
      <c r="AL160" s="30">
        <f t="shared" si="744"/>
        <v>0</v>
      </c>
      <c r="AM160" s="30">
        <f t="shared" si="745"/>
        <v>0</v>
      </c>
      <c r="AN160" s="30">
        <f t="shared" si="746"/>
        <v>0</v>
      </c>
      <c r="AO160" s="30">
        <f t="shared" si="747"/>
        <v>0</v>
      </c>
      <c r="AP160" s="30">
        <f t="shared" si="748"/>
        <v>0</v>
      </c>
      <c r="AQ160" s="31">
        <f t="shared" si="749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30"/>
      <c r="B161" s="179"/>
      <c r="C161" s="179">
        <v>329</v>
      </c>
      <c r="D161" s="567" t="s">
        <v>8</v>
      </c>
      <c r="E161" s="567"/>
      <c r="F161" s="567"/>
      <c r="G161" s="568"/>
      <c r="H161" s="76">
        <f t="shared" ref="H161" si="750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" si="751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52">SUM(AG161:AQ161)</f>
        <v>0</v>
      </c>
      <c r="AG161" s="29">
        <f t="shared" si="739"/>
        <v>0</v>
      </c>
      <c r="AH161" s="92">
        <f t="shared" si="740"/>
        <v>0</v>
      </c>
      <c r="AI161" s="31">
        <f t="shared" si="741"/>
        <v>0</v>
      </c>
      <c r="AJ161" s="326">
        <f t="shared" si="742"/>
        <v>0</v>
      </c>
      <c r="AK161" s="290">
        <f t="shared" si="743"/>
        <v>0</v>
      </c>
      <c r="AL161" s="30">
        <f t="shared" si="744"/>
        <v>0</v>
      </c>
      <c r="AM161" s="30">
        <f t="shared" si="745"/>
        <v>0</v>
      </c>
      <c r="AN161" s="30">
        <f t="shared" si="746"/>
        <v>0</v>
      </c>
      <c r="AO161" s="30">
        <f t="shared" si="747"/>
        <v>0</v>
      </c>
      <c r="AP161" s="30">
        <f t="shared" si="748"/>
        <v>0</v>
      </c>
      <c r="AQ161" s="31">
        <f t="shared" si="749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272" customFormat="1" ht="12.75" customHeight="1" x14ac:dyDescent="0.25">
      <c r="A162" s="270"/>
      <c r="B162" s="271"/>
      <c r="D162" s="273"/>
      <c r="E162" s="273"/>
      <c r="F162" s="273"/>
      <c r="G162" s="273"/>
      <c r="I162" s="634" t="s">
        <v>126</v>
      </c>
      <c r="J162" s="634"/>
      <c r="K162" s="634"/>
      <c r="L162" s="634"/>
      <c r="M162" s="634"/>
      <c r="N162" s="634"/>
      <c r="O162" s="634"/>
      <c r="P162" s="634"/>
      <c r="Q162" s="634"/>
      <c r="R162" s="634"/>
      <c r="S162" s="634"/>
      <c r="T162" s="391"/>
      <c r="U162" s="634"/>
      <c r="V162" s="634"/>
      <c r="W162" s="634"/>
      <c r="X162" s="634"/>
      <c r="Y162" s="634"/>
      <c r="Z162" s="634"/>
      <c r="AA162" s="634"/>
      <c r="AB162" s="634"/>
      <c r="AC162" s="634"/>
      <c r="AD162" s="634"/>
      <c r="AE162" s="634"/>
      <c r="AF162" s="276"/>
      <c r="AG162" s="561"/>
      <c r="AH162" s="561"/>
      <c r="AI162" s="561"/>
      <c r="AJ162" s="561"/>
      <c r="AK162" s="561"/>
      <c r="AL162" s="561"/>
      <c r="AM162" s="561"/>
      <c r="AN162" s="561"/>
      <c r="AO162" s="561"/>
      <c r="AP162" s="561"/>
      <c r="AQ162" s="562"/>
      <c r="AR162" s="274"/>
      <c r="AS162" s="310"/>
      <c r="AT162" s="310"/>
      <c r="AU162" s="310"/>
      <c r="AV162" s="310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</row>
    <row r="163" spans="1:136" s="62" customFormat="1" ht="10.5" customHeight="1" x14ac:dyDescent="0.25">
      <c r="A163" s="232"/>
      <c r="B163" s="87"/>
      <c r="C163" s="87"/>
      <c r="D163" s="88"/>
      <c r="E163" s="88"/>
      <c r="F163" s="88"/>
      <c r="G163" s="88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1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125"/>
      <c r="AR163" s="206"/>
      <c r="AS163" s="438"/>
      <c r="AT163" s="438"/>
      <c r="AU163" s="438"/>
      <c r="AV163" s="438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136" s="110" customFormat="1" ht="27" customHeight="1" x14ac:dyDescent="0.25">
      <c r="A164" s="603" t="s">
        <v>297</v>
      </c>
      <c r="B164" s="604"/>
      <c r="C164" s="604"/>
      <c r="D164" s="605" t="s">
        <v>294</v>
      </c>
      <c r="E164" s="605"/>
      <c r="F164" s="605"/>
      <c r="G164" s="606"/>
      <c r="H164" s="97">
        <f>SUM(I164:S164)</f>
        <v>7464400</v>
      </c>
      <c r="I164" s="98">
        <f t="shared" ref="I164:S164" si="753">I165+I186+I197</f>
        <v>0</v>
      </c>
      <c r="J164" s="284">
        <f t="shared" si="753"/>
        <v>878400</v>
      </c>
      <c r="K164" s="122">
        <f t="shared" si="753"/>
        <v>0</v>
      </c>
      <c r="L164" s="299">
        <f t="shared" si="753"/>
        <v>6300000</v>
      </c>
      <c r="M164" s="119">
        <f t="shared" si="753"/>
        <v>240000</v>
      </c>
      <c r="N164" s="99">
        <f t="shared" si="753"/>
        <v>40000</v>
      </c>
      <c r="O164" s="99">
        <f t="shared" si="753"/>
        <v>0</v>
      </c>
      <c r="P164" s="99">
        <f t="shared" si="753"/>
        <v>0</v>
      </c>
      <c r="Q164" s="99">
        <f t="shared" si="753"/>
        <v>6000</v>
      </c>
      <c r="R164" s="99">
        <f t="shared" si="753"/>
        <v>0</v>
      </c>
      <c r="S164" s="122">
        <f t="shared" si="753"/>
        <v>0</v>
      </c>
      <c r="T164" s="246">
        <f>SUM(U164:AE164)</f>
        <v>351781.28</v>
      </c>
      <c r="U164" s="98">
        <f t="shared" ref="U164:AE164" si="754">U165+U186+U197</f>
        <v>0</v>
      </c>
      <c r="V164" s="284">
        <f t="shared" si="754"/>
        <v>0</v>
      </c>
      <c r="W164" s="122">
        <f t="shared" si="754"/>
        <v>0</v>
      </c>
      <c r="X164" s="299">
        <f t="shared" si="754"/>
        <v>0</v>
      </c>
      <c r="Y164" s="119">
        <f t="shared" si="754"/>
        <v>291781.28000000003</v>
      </c>
      <c r="Z164" s="99">
        <f t="shared" si="754"/>
        <v>60000</v>
      </c>
      <c r="AA164" s="99">
        <f t="shared" si="754"/>
        <v>0</v>
      </c>
      <c r="AB164" s="99">
        <f t="shared" si="754"/>
        <v>0</v>
      </c>
      <c r="AC164" s="99">
        <f t="shared" si="754"/>
        <v>0</v>
      </c>
      <c r="AD164" s="99">
        <f t="shared" si="754"/>
        <v>0</v>
      </c>
      <c r="AE164" s="122">
        <f t="shared" si="754"/>
        <v>0</v>
      </c>
      <c r="AF164" s="260">
        <f t="shared" ref="AF164:AF179" si="755">SUM(AG164:AQ164)</f>
        <v>7816181.2800000003</v>
      </c>
      <c r="AG164" s="462">
        <f t="shared" ref="AG164:AQ164" si="756">AG165+AG186+AG197</f>
        <v>0</v>
      </c>
      <c r="AH164" s="463">
        <f t="shared" si="756"/>
        <v>878400</v>
      </c>
      <c r="AI164" s="464">
        <f t="shared" si="756"/>
        <v>0</v>
      </c>
      <c r="AJ164" s="465">
        <f t="shared" si="756"/>
        <v>6300000</v>
      </c>
      <c r="AK164" s="466">
        <f t="shared" si="756"/>
        <v>531781.28</v>
      </c>
      <c r="AL164" s="467">
        <f t="shared" si="756"/>
        <v>100000</v>
      </c>
      <c r="AM164" s="467">
        <f t="shared" si="756"/>
        <v>0</v>
      </c>
      <c r="AN164" s="467">
        <f t="shared" si="756"/>
        <v>0</v>
      </c>
      <c r="AO164" s="467">
        <f t="shared" si="756"/>
        <v>6000</v>
      </c>
      <c r="AP164" s="467">
        <f t="shared" si="756"/>
        <v>0</v>
      </c>
      <c r="AQ164" s="464">
        <f t="shared" si="756"/>
        <v>0</v>
      </c>
      <c r="AR164" s="206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195"/>
      <c r="BJ164" s="195"/>
      <c r="BK164" s="195"/>
      <c r="BL164" s="195"/>
      <c r="BM164" s="195"/>
      <c r="BN164" s="195"/>
      <c r="BO164" s="195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</row>
    <row r="165" spans="1:136" s="74" customFormat="1" ht="25.5" customHeight="1" x14ac:dyDescent="0.25">
      <c r="A165" s="594" t="s">
        <v>295</v>
      </c>
      <c r="B165" s="595"/>
      <c r="C165" s="595"/>
      <c r="D165" s="572" t="s">
        <v>130</v>
      </c>
      <c r="E165" s="572"/>
      <c r="F165" s="572"/>
      <c r="G165" s="573"/>
      <c r="H165" s="83">
        <f>SUM(I165:S165)</f>
        <v>7288400</v>
      </c>
      <c r="I165" s="84">
        <f>I166+I180</f>
        <v>0</v>
      </c>
      <c r="J165" s="285">
        <f t="shared" ref="J165:R165" si="757">J166+J180</f>
        <v>868400</v>
      </c>
      <c r="K165" s="86">
        <f t="shared" si="757"/>
        <v>0</v>
      </c>
      <c r="L165" s="300">
        <f t="shared" si="757"/>
        <v>6300000</v>
      </c>
      <c r="M165" s="120">
        <f t="shared" si="757"/>
        <v>74000</v>
      </c>
      <c r="N165" s="85">
        <f t="shared" si="757"/>
        <v>40000</v>
      </c>
      <c r="O165" s="85">
        <f>O166+O180</f>
        <v>0</v>
      </c>
      <c r="P165" s="85">
        <f t="shared" si="757"/>
        <v>0</v>
      </c>
      <c r="Q165" s="85">
        <f t="shared" si="757"/>
        <v>6000</v>
      </c>
      <c r="R165" s="85">
        <f t="shared" si="757"/>
        <v>0</v>
      </c>
      <c r="S165" s="86">
        <f>S166+S180</f>
        <v>0</v>
      </c>
      <c r="T165" s="245">
        <f>SUM(U165:AE165)</f>
        <v>200000</v>
      </c>
      <c r="U165" s="84">
        <f>U166+U180</f>
        <v>0</v>
      </c>
      <c r="V165" s="285">
        <f t="shared" ref="V165" si="758">V166+V180</f>
        <v>0</v>
      </c>
      <c r="W165" s="86">
        <f t="shared" ref="W165" si="759">W166+W180</f>
        <v>0</v>
      </c>
      <c r="X165" s="300">
        <f t="shared" ref="X165" si="760">X166+X180</f>
        <v>0</v>
      </c>
      <c r="Y165" s="120">
        <f t="shared" ref="Y165" si="761">Y166+Y180</f>
        <v>140000</v>
      </c>
      <c r="Z165" s="85">
        <f t="shared" ref="Z165" si="762">Z166+Z180</f>
        <v>60000</v>
      </c>
      <c r="AA165" s="85">
        <f>AA166+AA180</f>
        <v>0</v>
      </c>
      <c r="AB165" s="85">
        <f t="shared" ref="AB165" si="763">AB166+AB180</f>
        <v>0</v>
      </c>
      <c r="AC165" s="85">
        <f t="shared" ref="AC165" si="764">AC166+AC180</f>
        <v>0</v>
      </c>
      <c r="AD165" s="85">
        <f t="shared" ref="AD165" si="765">AD166+AD180</f>
        <v>0</v>
      </c>
      <c r="AE165" s="86">
        <f>AE166+AE180</f>
        <v>0</v>
      </c>
      <c r="AF165" s="261">
        <f>SUM(AG165:AQ165)</f>
        <v>7488400</v>
      </c>
      <c r="AG165" s="468">
        <f>AG166+AG180</f>
        <v>0</v>
      </c>
      <c r="AH165" s="469">
        <f t="shared" ref="AH165" si="766">AH166+AH180</f>
        <v>868400</v>
      </c>
      <c r="AI165" s="470">
        <f t="shared" ref="AI165" si="767">AI166+AI180</f>
        <v>0</v>
      </c>
      <c r="AJ165" s="471">
        <f t="shared" ref="AJ165" si="768">AJ166+AJ180</f>
        <v>6300000</v>
      </c>
      <c r="AK165" s="472">
        <f t="shared" ref="AK165" si="769">AK166+AK180</f>
        <v>214000</v>
      </c>
      <c r="AL165" s="473">
        <f t="shared" ref="AL165" si="770">AL166+AL180</f>
        <v>100000</v>
      </c>
      <c r="AM165" s="473">
        <f>AM166+AM180</f>
        <v>0</v>
      </c>
      <c r="AN165" s="473">
        <f t="shared" ref="AN165" si="771">AN166+AN180</f>
        <v>0</v>
      </c>
      <c r="AO165" s="473">
        <f t="shared" ref="AO165" si="772">AO166+AO180</f>
        <v>6000</v>
      </c>
      <c r="AP165" s="473">
        <f t="shared" ref="AP165" si="773">AP166+AP180</f>
        <v>0</v>
      </c>
      <c r="AQ165" s="470">
        <f>AQ166+AQ180</f>
        <v>0</v>
      </c>
      <c r="AR165" s="192"/>
      <c r="AS165" s="438"/>
      <c r="AT165" s="438"/>
      <c r="AU165" s="438"/>
      <c r="AV165" s="438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65" t="s">
        <v>16</v>
      </c>
      <c r="E166" s="565"/>
      <c r="F166" s="565"/>
      <c r="G166" s="566"/>
      <c r="H166" s="75">
        <f t="shared" ref="H166:H179" si="774">SUM(I166:S166)</f>
        <v>7288400</v>
      </c>
      <c r="I166" s="77">
        <f t="shared" ref="I166:S166" si="775">I167+I171+I177</f>
        <v>0</v>
      </c>
      <c r="J166" s="61">
        <f t="shared" si="775"/>
        <v>868400</v>
      </c>
      <c r="K166" s="79">
        <f t="shared" si="775"/>
        <v>0</v>
      </c>
      <c r="L166" s="301">
        <f t="shared" si="775"/>
        <v>6300000</v>
      </c>
      <c r="M166" s="95">
        <f t="shared" si="775"/>
        <v>74000</v>
      </c>
      <c r="N166" s="78">
        <f t="shared" si="775"/>
        <v>40000</v>
      </c>
      <c r="O166" s="78">
        <f t="shared" si="775"/>
        <v>0</v>
      </c>
      <c r="P166" s="78">
        <f t="shared" si="775"/>
        <v>0</v>
      </c>
      <c r="Q166" s="78">
        <f t="shared" si="775"/>
        <v>6000</v>
      </c>
      <c r="R166" s="78">
        <f t="shared" si="775"/>
        <v>0</v>
      </c>
      <c r="S166" s="79">
        <f t="shared" si="775"/>
        <v>0</v>
      </c>
      <c r="T166" s="237">
        <f t="shared" ref="T166:T179" si="776">SUM(U166:AE166)</f>
        <v>120000</v>
      </c>
      <c r="U166" s="77">
        <f t="shared" ref="U166:AE166" si="777">U167+U171+U177</f>
        <v>0</v>
      </c>
      <c r="V166" s="61">
        <f t="shared" si="777"/>
        <v>0</v>
      </c>
      <c r="W166" s="79">
        <f t="shared" si="777"/>
        <v>0</v>
      </c>
      <c r="X166" s="301">
        <f t="shared" si="777"/>
        <v>0</v>
      </c>
      <c r="Y166" s="95">
        <f t="shared" si="777"/>
        <v>60000</v>
      </c>
      <c r="Z166" s="78">
        <f t="shared" si="777"/>
        <v>60000</v>
      </c>
      <c r="AA166" s="78">
        <f t="shared" si="777"/>
        <v>0</v>
      </c>
      <c r="AB166" s="78">
        <f t="shared" si="777"/>
        <v>0</v>
      </c>
      <c r="AC166" s="78">
        <f t="shared" si="777"/>
        <v>0</v>
      </c>
      <c r="AD166" s="78">
        <f t="shared" si="777"/>
        <v>0</v>
      </c>
      <c r="AE166" s="79">
        <f t="shared" si="777"/>
        <v>0</v>
      </c>
      <c r="AF166" s="262">
        <f t="shared" si="755"/>
        <v>7408400</v>
      </c>
      <c r="AG166" s="315">
        <f t="shared" ref="AG166:AQ166" si="778">AG167+AG171+AG177</f>
        <v>0</v>
      </c>
      <c r="AH166" s="263">
        <f t="shared" si="778"/>
        <v>868400</v>
      </c>
      <c r="AI166" s="239">
        <f t="shared" si="778"/>
        <v>0</v>
      </c>
      <c r="AJ166" s="303">
        <f t="shared" si="778"/>
        <v>6300000</v>
      </c>
      <c r="AK166" s="240">
        <f t="shared" si="778"/>
        <v>134000</v>
      </c>
      <c r="AL166" s="241">
        <f t="shared" si="778"/>
        <v>100000</v>
      </c>
      <c r="AM166" s="241">
        <f t="shared" si="778"/>
        <v>0</v>
      </c>
      <c r="AN166" s="241">
        <f t="shared" si="778"/>
        <v>0</v>
      </c>
      <c r="AO166" s="241">
        <f t="shared" si="778"/>
        <v>6000</v>
      </c>
      <c r="AP166" s="241">
        <f t="shared" si="778"/>
        <v>0</v>
      </c>
      <c r="AQ166" s="239">
        <f t="shared" si="778"/>
        <v>0</v>
      </c>
      <c r="AR166" s="192"/>
      <c r="AS166" s="191"/>
      <c r="AT166" s="191"/>
      <c r="AU166" s="191"/>
      <c r="AV166" s="191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63">
        <v>31</v>
      </c>
      <c r="B167" s="564"/>
      <c r="C167" s="90"/>
      <c r="D167" s="565" t="s">
        <v>0</v>
      </c>
      <c r="E167" s="565"/>
      <c r="F167" s="565"/>
      <c r="G167" s="566"/>
      <c r="H167" s="75">
        <f t="shared" si="774"/>
        <v>6302300</v>
      </c>
      <c r="I167" s="96">
        <f>SUM(I168:I170)</f>
        <v>0</v>
      </c>
      <c r="J167" s="61">
        <f>SUM(J168:J170)</f>
        <v>0</v>
      </c>
      <c r="K167" s="79">
        <f t="shared" ref="K167:S167" si="779">SUM(K168:K170)</f>
        <v>0</v>
      </c>
      <c r="L167" s="301">
        <f t="shared" si="779"/>
        <v>6300000</v>
      </c>
      <c r="M167" s="95">
        <f t="shared" si="779"/>
        <v>2300</v>
      </c>
      <c r="N167" s="78">
        <f t="shared" si="779"/>
        <v>0</v>
      </c>
      <c r="O167" s="78">
        <f t="shared" ref="O167" si="780">SUM(O168:O170)</f>
        <v>0</v>
      </c>
      <c r="P167" s="78">
        <f t="shared" si="779"/>
        <v>0</v>
      </c>
      <c r="Q167" s="78">
        <f t="shared" si="779"/>
        <v>0</v>
      </c>
      <c r="R167" s="78">
        <f t="shared" si="779"/>
        <v>0</v>
      </c>
      <c r="S167" s="229">
        <f t="shared" si="779"/>
        <v>0</v>
      </c>
      <c r="T167" s="248">
        <f t="shared" si="776"/>
        <v>0</v>
      </c>
      <c r="U167" s="96">
        <f>SUM(U168:U170)</f>
        <v>0</v>
      </c>
      <c r="V167" s="78">
        <f>SUM(V168:V170)</f>
        <v>0</v>
      </c>
      <c r="W167" s="79">
        <f t="shared" ref="W167:AE167" si="781">SUM(W168:W170)</f>
        <v>0</v>
      </c>
      <c r="X167" s="301">
        <f t="shared" si="781"/>
        <v>0</v>
      </c>
      <c r="Y167" s="95">
        <f t="shared" si="781"/>
        <v>0</v>
      </c>
      <c r="Z167" s="78">
        <f t="shared" si="781"/>
        <v>0</v>
      </c>
      <c r="AA167" s="78">
        <f t="shared" ref="AA167" si="782">SUM(AA168:AA170)</f>
        <v>0</v>
      </c>
      <c r="AB167" s="78">
        <f t="shared" si="781"/>
        <v>0</v>
      </c>
      <c r="AC167" s="78">
        <f t="shared" si="781"/>
        <v>0</v>
      </c>
      <c r="AD167" s="78">
        <f t="shared" si="781"/>
        <v>0</v>
      </c>
      <c r="AE167" s="229">
        <f t="shared" si="781"/>
        <v>0</v>
      </c>
      <c r="AF167" s="262">
        <f t="shared" si="755"/>
        <v>6302300</v>
      </c>
      <c r="AG167" s="238">
        <f>SUM(AG168:AG170)</f>
        <v>0</v>
      </c>
      <c r="AH167" s="241">
        <f>SUM(AH168:AH170)</f>
        <v>0</v>
      </c>
      <c r="AI167" s="239">
        <f t="shared" ref="AI167:AQ167" si="783">SUM(AI168:AI170)</f>
        <v>0</v>
      </c>
      <c r="AJ167" s="303">
        <f t="shared" si="783"/>
        <v>6300000</v>
      </c>
      <c r="AK167" s="240">
        <f t="shared" si="783"/>
        <v>2300</v>
      </c>
      <c r="AL167" s="241">
        <f t="shared" si="783"/>
        <v>0</v>
      </c>
      <c r="AM167" s="241">
        <f t="shared" ref="AM167" si="784">SUM(AM168:AM170)</f>
        <v>0</v>
      </c>
      <c r="AN167" s="241">
        <f t="shared" si="783"/>
        <v>0</v>
      </c>
      <c r="AO167" s="241">
        <f t="shared" si="783"/>
        <v>0</v>
      </c>
      <c r="AP167" s="241">
        <f t="shared" si="783"/>
        <v>0</v>
      </c>
      <c r="AQ167" s="242">
        <f t="shared" si="783"/>
        <v>0</v>
      </c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311</v>
      </c>
      <c r="D168" s="567" t="s">
        <v>1</v>
      </c>
      <c r="E168" s="567"/>
      <c r="F168" s="567"/>
      <c r="G168" s="567"/>
      <c r="H168" s="76">
        <f t="shared" si="774"/>
        <v>5297000</v>
      </c>
      <c r="I168" s="80"/>
      <c r="J168" s="94"/>
      <c r="K168" s="82"/>
      <c r="L168" s="302">
        <v>5295000</v>
      </c>
      <c r="M168" s="118">
        <v>2000</v>
      </c>
      <c r="N168" s="81"/>
      <c r="O168" s="81"/>
      <c r="P168" s="81"/>
      <c r="Q168" s="81"/>
      <c r="R168" s="81"/>
      <c r="S168" s="82"/>
      <c r="T168" s="28">
        <f t="shared" si="776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755"/>
        <v>5297000</v>
      </c>
      <c r="AG168" s="29">
        <f t="shared" ref="AG168:AG170" si="785">I168+U168</f>
        <v>0</v>
      </c>
      <c r="AH168" s="92">
        <f t="shared" ref="AH168:AH170" si="786">J168+V168</f>
        <v>0</v>
      </c>
      <c r="AI168" s="31">
        <f t="shared" ref="AI168:AI170" si="787">K168+W168</f>
        <v>0</v>
      </c>
      <c r="AJ168" s="326">
        <f t="shared" ref="AJ168:AJ170" si="788">L168+X168</f>
        <v>5295000</v>
      </c>
      <c r="AK168" s="290">
        <f t="shared" ref="AK168:AK170" si="789">M168+Y168</f>
        <v>2000</v>
      </c>
      <c r="AL168" s="30">
        <f t="shared" ref="AL168:AL170" si="790">N168+Z168</f>
        <v>0</v>
      </c>
      <c r="AM168" s="30">
        <f t="shared" ref="AM168:AM170" si="791">O168+AA168</f>
        <v>0</v>
      </c>
      <c r="AN168" s="30">
        <f t="shared" ref="AN168:AN170" si="792">P168+AB168</f>
        <v>0</v>
      </c>
      <c r="AO168" s="30">
        <f t="shared" ref="AO168:AO170" si="793">Q168+AC168</f>
        <v>0</v>
      </c>
      <c r="AP168" s="30">
        <f t="shared" ref="AP168:AP170" si="794">R168+AD168</f>
        <v>0</v>
      </c>
      <c r="AQ168" s="31">
        <f t="shared" ref="AQ168:AQ170" si="795">S168+AE168</f>
        <v>0</v>
      </c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312</v>
      </c>
      <c r="D169" s="567" t="s">
        <v>2</v>
      </c>
      <c r="E169" s="567"/>
      <c r="F169" s="567"/>
      <c r="G169" s="568"/>
      <c r="H169" s="76">
        <f t="shared" si="774"/>
        <v>100100</v>
      </c>
      <c r="I169" s="80"/>
      <c r="J169" s="94"/>
      <c r="K169" s="82"/>
      <c r="L169" s="302">
        <v>100000</v>
      </c>
      <c r="M169" s="118">
        <v>100</v>
      </c>
      <c r="N169" s="81"/>
      <c r="O169" s="81"/>
      <c r="P169" s="81"/>
      <c r="Q169" s="81"/>
      <c r="R169" s="81"/>
      <c r="S169" s="82"/>
      <c r="T169" s="28">
        <f t="shared" si="776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755"/>
        <v>100100</v>
      </c>
      <c r="AG169" s="29">
        <f t="shared" si="785"/>
        <v>0</v>
      </c>
      <c r="AH169" s="92">
        <f t="shared" si="786"/>
        <v>0</v>
      </c>
      <c r="AI169" s="31">
        <f t="shared" si="787"/>
        <v>0</v>
      </c>
      <c r="AJ169" s="326">
        <f t="shared" si="788"/>
        <v>100000</v>
      </c>
      <c r="AK169" s="290">
        <f t="shared" si="789"/>
        <v>100</v>
      </c>
      <c r="AL169" s="30">
        <f t="shared" si="790"/>
        <v>0</v>
      </c>
      <c r="AM169" s="30">
        <f t="shared" si="791"/>
        <v>0</v>
      </c>
      <c r="AN169" s="30">
        <f t="shared" si="792"/>
        <v>0</v>
      </c>
      <c r="AO169" s="30">
        <f t="shared" si="793"/>
        <v>0</v>
      </c>
      <c r="AP169" s="30">
        <f t="shared" si="794"/>
        <v>0</v>
      </c>
      <c r="AQ169" s="31">
        <f t="shared" si="795"/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313</v>
      </c>
      <c r="D170" s="567" t="s">
        <v>3</v>
      </c>
      <c r="E170" s="567"/>
      <c r="F170" s="567"/>
      <c r="G170" s="567"/>
      <c r="H170" s="76">
        <f t="shared" si="774"/>
        <v>905200</v>
      </c>
      <c r="I170" s="80"/>
      <c r="J170" s="94"/>
      <c r="K170" s="82"/>
      <c r="L170" s="302">
        <v>905000</v>
      </c>
      <c r="M170" s="118">
        <v>200</v>
      </c>
      <c r="N170" s="81"/>
      <c r="O170" s="81"/>
      <c r="P170" s="81"/>
      <c r="Q170" s="81"/>
      <c r="R170" s="81"/>
      <c r="S170" s="82"/>
      <c r="T170" s="28">
        <f t="shared" si="776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755"/>
        <v>905200</v>
      </c>
      <c r="AG170" s="29">
        <f t="shared" si="785"/>
        <v>0</v>
      </c>
      <c r="AH170" s="92">
        <f t="shared" si="786"/>
        <v>0</v>
      </c>
      <c r="AI170" s="31">
        <f t="shared" si="787"/>
        <v>0</v>
      </c>
      <c r="AJ170" s="326">
        <f t="shared" si="788"/>
        <v>905000</v>
      </c>
      <c r="AK170" s="290">
        <f t="shared" si="789"/>
        <v>200</v>
      </c>
      <c r="AL170" s="30">
        <f t="shared" si="790"/>
        <v>0</v>
      </c>
      <c r="AM170" s="30">
        <f t="shared" si="791"/>
        <v>0</v>
      </c>
      <c r="AN170" s="30">
        <f t="shared" si="792"/>
        <v>0</v>
      </c>
      <c r="AO170" s="30">
        <f t="shared" si="793"/>
        <v>0</v>
      </c>
      <c r="AP170" s="30">
        <f t="shared" si="794"/>
        <v>0</v>
      </c>
      <c r="AQ170" s="31">
        <f t="shared" si="795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63">
        <v>32</v>
      </c>
      <c r="B171" s="564"/>
      <c r="C171" s="90"/>
      <c r="D171" s="565" t="s">
        <v>4</v>
      </c>
      <c r="E171" s="565"/>
      <c r="F171" s="565"/>
      <c r="G171" s="566"/>
      <c r="H171" s="75">
        <f t="shared" si="774"/>
        <v>977100</v>
      </c>
      <c r="I171" s="77">
        <f>SUM(I172:I176)</f>
        <v>0</v>
      </c>
      <c r="J171" s="61">
        <f>SUM(J172:J176)</f>
        <v>861400</v>
      </c>
      <c r="K171" s="79">
        <f t="shared" ref="K171:S171" si="796">SUM(K172:K176)</f>
        <v>0</v>
      </c>
      <c r="L171" s="301">
        <f>SUM(L172:L176)</f>
        <v>0</v>
      </c>
      <c r="M171" s="95">
        <f t="shared" si="796"/>
        <v>69700</v>
      </c>
      <c r="N171" s="78">
        <f t="shared" si="796"/>
        <v>40000</v>
      </c>
      <c r="O171" s="78">
        <f t="shared" ref="O171" si="797">SUM(O172:O176)</f>
        <v>0</v>
      </c>
      <c r="P171" s="78">
        <f t="shared" si="796"/>
        <v>0</v>
      </c>
      <c r="Q171" s="78">
        <f t="shared" si="796"/>
        <v>6000</v>
      </c>
      <c r="R171" s="78">
        <f t="shared" si="796"/>
        <v>0</v>
      </c>
      <c r="S171" s="79">
        <f t="shared" si="796"/>
        <v>0</v>
      </c>
      <c r="T171" s="237">
        <f t="shared" si="776"/>
        <v>120000</v>
      </c>
      <c r="U171" s="77">
        <f>SUM(U172:U176)</f>
        <v>0</v>
      </c>
      <c r="V171" s="61">
        <f>SUM(V172:V176)</f>
        <v>0</v>
      </c>
      <c r="W171" s="79">
        <f t="shared" ref="W171" si="798">SUM(W172:W176)</f>
        <v>0</v>
      </c>
      <c r="X171" s="301">
        <f>SUM(X172:X176)</f>
        <v>0</v>
      </c>
      <c r="Y171" s="95">
        <f t="shared" ref="Y171:AE171" si="799">SUM(Y172:Y176)</f>
        <v>60000</v>
      </c>
      <c r="Z171" s="78">
        <f t="shared" si="799"/>
        <v>60000</v>
      </c>
      <c r="AA171" s="78">
        <f t="shared" ref="AA171" si="800">SUM(AA172:AA176)</f>
        <v>0</v>
      </c>
      <c r="AB171" s="78">
        <f t="shared" si="799"/>
        <v>0</v>
      </c>
      <c r="AC171" s="78">
        <f t="shared" si="799"/>
        <v>0</v>
      </c>
      <c r="AD171" s="78">
        <f t="shared" si="799"/>
        <v>0</v>
      </c>
      <c r="AE171" s="79">
        <f t="shared" si="799"/>
        <v>0</v>
      </c>
      <c r="AF171" s="262">
        <f t="shared" si="755"/>
        <v>1097100</v>
      </c>
      <c r="AG171" s="315">
        <f>SUM(AG172:AG176)</f>
        <v>0</v>
      </c>
      <c r="AH171" s="263">
        <f>SUM(AH172:AH176)</f>
        <v>861400</v>
      </c>
      <c r="AI171" s="239">
        <f t="shared" ref="AI171" si="801">SUM(AI172:AI176)</f>
        <v>0</v>
      </c>
      <c r="AJ171" s="303">
        <f>SUM(AJ172:AJ176)</f>
        <v>0</v>
      </c>
      <c r="AK171" s="240">
        <f t="shared" ref="AK171:AQ171" si="802">SUM(AK172:AK176)</f>
        <v>129700</v>
      </c>
      <c r="AL171" s="241">
        <f t="shared" si="802"/>
        <v>100000</v>
      </c>
      <c r="AM171" s="241">
        <f t="shared" ref="AM171" si="803">SUM(AM172:AM176)</f>
        <v>0</v>
      </c>
      <c r="AN171" s="241">
        <f t="shared" si="802"/>
        <v>0</v>
      </c>
      <c r="AO171" s="241">
        <f t="shared" si="802"/>
        <v>6000</v>
      </c>
      <c r="AP171" s="241">
        <f t="shared" si="802"/>
        <v>0</v>
      </c>
      <c r="AQ171" s="239">
        <f t="shared" si="802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 x14ac:dyDescent="0.25">
      <c r="A172" s="230"/>
      <c r="B172" s="179"/>
      <c r="C172" s="179">
        <v>321</v>
      </c>
      <c r="D172" s="567" t="s">
        <v>5</v>
      </c>
      <c r="E172" s="567"/>
      <c r="F172" s="567"/>
      <c r="G172" s="567"/>
      <c r="H172" s="76">
        <f t="shared" si="774"/>
        <v>322000</v>
      </c>
      <c r="I172" s="80"/>
      <c r="J172" s="94">
        <v>300000</v>
      </c>
      <c r="K172" s="82"/>
      <c r="L172" s="302"/>
      <c r="M172" s="118">
        <v>20000</v>
      </c>
      <c r="N172" s="81"/>
      <c r="O172" s="81"/>
      <c r="P172" s="81"/>
      <c r="Q172" s="81">
        <v>2000</v>
      </c>
      <c r="R172" s="81"/>
      <c r="S172" s="82"/>
      <c r="T172" s="28">
        <f t="shared" si="776"/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 t="shared" si="755"/>
        <v>322000</v>
      </c>
      <c r="AG172" s="29">
        <f t="shared" ref="AG172:AG176" si="804">I172+U172</f>
        <v>0</v>
      </c>
      <c r="AH172" s="92">
        <f t="shared" ref="AH172:AH176" si="805">J172+V172</f>
        <v>300000</v>
      </c>
      <c r="AI172" s="31">
        <f t="shared" ref="AI172:AI176" si="806">K172+W172</f>
        <v>0</v>
      </c>
      <c r="AJ172" s="326">
        <f t="shared" ref="AJ172:AJ176" si="807">L172+X172</f>
        <v>0</v>
      </c>
      <c r="AK172" s="290">
        <f t="shared" ref="AK172:AK176" si="808">M172+Y172</f>
        <v>20000</v>
      </c>
      <c r="AL172" s="30">
        <f t="shared" ref="AL172:AL176" si="809">N172+Z172</f>
        <v>0</v>
      </c>
      <c r="AM172" s="30">
        <f t="shared" ref="AM172:AM176" si="810">O172+AA172</f>
        <v>0</v>
      </c>
      <c r="AN172" s="30">
        <f t="shared" ref="AN172:AN176" si="811">P172+AB172</f>
        <v>0</v>
      </c>
      <c r="AO172" s="30">
        <f t="shared" ref="AO172:AO176" si="812">Q172+AC172</f>
        <v>2000</v>
      </c>
      <c r="AP172" s="30">
        <f t="shared" ref="AP172:AP176" si="813">R172+AD172</f>
        <v>0</v>
      </c>
      <c r="AQ172" s="31">
        <f t="shared" ref="AQ172:AQ176" si="814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30"/>
      <c r="B173" s="179"/>
      <c r="C173" s="179">
        <v>322</v>
      </c>
      <c r="D173" s="567" t="s">
        <v>6</v>
      </c>
      <c r="E173" s="567"/>
      <c r="F173" s="567"/>
      <c r="G173" s="567"/>
      <c r="H173" s="76">
        <f t="shared" si="774"/>
        <v>425000</v>
      </c>
      <c r="I173" s="80"/>
      <c r="J173" s="94">
        <v>400000</v>
      </c>
      <c r="K173" s="82"/>
      <c r="L173" s="302"/>
      <c r="M173" s="118">
        <v>20000</v>
      </c>
      <c r="N173" s="81">
        <v>5000</v>
      </c>
      <c r="O173" s="81"/>
      <c r="P173" s="81"/>
      <c r="Q173" s="81"/>
      <c r="R173" s="81"/>
      <c r="S173" s="82"/>
      <c r="T173" s="28">
        <f t="shared" si="776"/>
        <v>60000</v>
      </c>
      <c r="U173" s="80"/>
      <c r="V173" s="94"/>
      <c r="W173" s="82"/>
      <c r="X173" s="302"/>
      <c r="Y173" s="118">
        <v>20000</v>
      </c>
      <c r="Z173" s="81">
        <v>40000</v>
      </c>
      <c r="AA173" s="81"/>
      <c r="AB173" s="81"/>
      <c r="AC173" s="81"/>
      <c r="AD173" s="81"/>
      <c r="AE173" s="82"/>
      <c r="AF173" s="109">
        <f t="shared" si="755"/>
        <v>485000</v>
      </c>
      <c r="AG173" s="29">
        <f t="shared" si="804"/>
        <v>0</v>
      </c>
      <c r="AH173" s="92">
        <f t="shared" si="805"/>
        <v>400000</v>
      </c>
      <c r="AI173" s="31">
        <f t="shared" si="806"/>
        <v>0</v>
      </c>
      <c r="AJ173" s="326">
        <f t="shared" si="807"/>
        <v>0</v>
      </c>
      <c r="AK173" s="290">
        <f t="shared" si="808"/>
        <v>40000</v>
      </c>
      <c r="AL173" s="30">
        <f t="shared" si="809"/>
        <v>45000</v>
      </c>
      <c r="AM173" s="30">
        <f t="shared" si="810"/>
        <v>0</v>
      </c>
      <c r="AN173" s="30">
        <f t="shared" si="811"/>
        <v>0</v>
      </c>
      <c r="AO173" s="30">
        <f t="shared" si="812"/>
        <v>0</v>
      </c>
      <c r="AP173" s="30">
        <f t="shared" si="813"/>
        <v>0</v>
      </c>
      <c r="AQ173" s="31">
        <f t="shared" si="814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323</v>
      </c>
      <c r="D174" s="567" t="s">
        <v>7</v>
      </c>
      <c r="E174" s="567"/>
      <c r="F174" s="567"/>
      <c r="G174" s="567"/>
      <c r="H174" s="76">
        <f>SUM(I174:S174)</f>
        <v>173400</v>
      </c>
      <c r="I174" s="80"/>
      <c r="J174" s="94">
        <v>142400</v>
      </c>
      <c r="K174" s="82"/>
      <c r="L174" s="302"/>
      <c r="M174" s="118">
        <v>10000</v>
      </c>
      <c r="N174" s="81">
        <v>20000</v>
      </c>
      <c r="O174" s="81"/>
      <c r="P174" s="81"/>
      <c r="Q174" s="81">
        <v>1000</v>
      </c>
      <c r="R174" s="81"/>
      <c r="S174" s="82"/>
      <c r="T174" s="28">
        <f>SUM(U174:AE174)</f>
        <v>20000</v>
      </c>
      <c r="U174" s="80"/>
      <c r="V174" s="94"/>
      <c r="W174" s="82"/>
      <c r="X174" s="302"/>
      <c r="Y174" s="118"/>
      <c r="Z174" s="81">
        <v>20000</v>
      </c>
      <c r="AA174" s="81"/>
      <c r="AB174" s="81"/>
      <c r="AC174" s="81"/>
      <c r="AD174" s="81"/>
      <c r="AE174" s="82"/>
      <c r="AF174" s="109">
        <f t="shared" si="755"/>
        <v>193400</v>
      </c>
      <c r="AG174" s="29">
        <f t="shared" si="804"/>
        <v>0</v>
      </c>
      <c r="AH174" s="92">
        <f t="shared" si="805"/>
        <v>142400</v>
      </c>
      <c r="AI174" s="31">
        <f t="shared" si="806"/>
        <v>0</v>
      </c>
      <c r="AJ174" s="326">
        <f t="shared" si="807"/>
        <v>0</v>
      </c>
      <c r="AK174" s="290">
        <f t="shared" si="808"/>
        <v>10000</v>
      </c>
      <c r="AL174" s="30">
        <f t="shared" si="809"/>
        <v>40000</v>
      </c>
      <c r="AM174" s="30">
        <f t="shared" si="810"/>
        <v>0</v>
      </c>
      <c r="AN174" s="30">
        <f t="shared" si="811"/>
        <v>0</v>
      </c>
      <c r="AO174" s="30">
        <f t="shared" si="812"/>
        <v>1000</v>
      </c>
      <c r="AP174" s="30">
        <f t="shared" si="813"/>
        <v>0</v>
      </c>
      <c r="AQ174" s="31">
        <f t="shared" si="814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23.25" customHeight="1" x14ac:dyDescent="0.25">
      <c r="A175" s="230"/>
      <c r="B175" s="179"/>
      <c r="C175" s="179">
        <v>324</v>
      </c>
      <c r="D175" s="567" t="s">
        <v>90</v>
      </c>
      <c r="E175" s="567"/>
      <c r="F175" s="567"/>
      <c r="G175" s="567"/>
      <c r="H175" s="76">
        <f t="shared" si="774"/>
        <v>0</v>
      </c>
      <c r="I175" s="80"/>
      <c r="J175" s="94"/>
      <c r="K175" s="82"/>
      <c r="L175" s="302"/>
      <c r="M175" s="118"/>
      <c r="N175" s="81"/>
      <c r="O175" s="81"/>
      <c r="P175" s="81"/>
      <c r="Q175" s="81"/>
      <c r="R175" s="81"/>
      <c r="S175" s="82"/>
      <c r="T175" s="28">
        <f t="shared" si="776"/>
        <v>0</v>
      </c>
      <c r="U175" s="80"/>
      <c r="V175" s="94"/>
      <c r="W175" s="82"/>
      <c r="X175" s="302"/>
      <c r="Y175" s="118"/>
      <c r="Z175" s="81"/>
      <c r="AA175" s="81"/>
      <c r="AB175" s="81"/>
      <c r="AC175" s="81"/>
      <c r="AD175" s="81"/>
      <c r="AE175" s="82"/>
      <c r="AF175" s="109">
        <f t="shared" si="755"/>
        <v>0</v>
      </c>
      <c r="AG175" s="29">
        <f t="shared" si="804"/>
        <v>0</v>
      </c>
      <c r="AH175" s="92">
        <f t="shared" si="805"/>
        <v>0</v>
      </c>
      <c r="AI175" s="31">
        <f t="shared" si="806"/>
        <v>0</v>
      </c>
      <c r="AJ175" s="326">
        <f t="shared" si="807"/>
        <v>0</v>
      </c>
      <c r="AK175" s="290">
        <f t="shared" si="808"/>
        <v>0</v>
      </c>
      <c r="AL175" s="30">
        <f t="shared" si="809"/>
        <v>0</v>
      </c>
      <c r="AM175" s="30">
        <f t="shared" si="810"/>
        <v>0</v>
      </c>
      <c r="AN175" s="30">
        <f t="shared" si="811"/>
        <v>0</v>
      </c>
      <c r="AO175" s="30">
        <f t="shared" si="812"/>
        <v>0</v>
      </c>
      <c r="AP175" s="30">
        <f t="shared" si="813"/>
        <v>0</v>
      </c>
      <c r="AQ175" s="31">
        <f t="shared" si="814"/>
        <v>0</v>
      </c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72" customFormat="1" ht="15.75" customHeight="1" x14ac:dyDescent="0.25">
      <c r="A176" s="230"/>
      <c r="B176" s="179"/>
      <c r="C176" s="179">
        <v>329</v>
      </c>
      <c r="D176" s="567" t="s">
        <v>8</v>
      </c>
      <c r="E176" s="567"/>
      <c r="F176" s="567"/>
      <c r="G176" s="568"/>
      <c r="H176" s="76">
        <f t="shared" si="774"/>
        <v>56700</v>
      </c>
      <c r="I176" s="80"/>
      <c r="J176" s="94">
        <v>19000</v>
      </c>
      <c r="K176" s="82"/>
      <c r="L176" s="302"/>
      <c r="M176" s="118">
        <v>19700</v>
      </c>
      <c r="N176" s="81">
        <v>15000</v>
      </c>
      <c r="O176" s="81"/>
      <c r="P176" s="81"/>
      <c r="Q176" s="81">
        <v>3000</v>
      </c>
      <c r="R176" s="81"/>
      <c r="S176" s="82"/>
      <c r="T176" s="28">
        <f t="shared" si="776"/>
        <v>40000</v>
      </c>
      <c r="U176" s="80"/>
      <c r="V176" s="94"/>
      <c r="W176" s="82"/>
      <c r="X176" s="302"/>
      <c r="Y176" s="118">
        <v>40000</v>
      </c>
      <c r="Z176" s="81"/>
      <c r="AA176" s="81"/>
      <c r="AB176" s="81"/>
      <c r="AC176" s="81"/>
      <c r="AD176" s="81"/>
      <c r="AE176" s="82"/>
      <c r="AF176" s="109">
        <f t="shared" si="755"/>
        <v>96700</v>
      </c>
      <c r="AG176" s="29">
        <f t="shared" si="804"/>
        <v>0</v>
      </c>
      <c r="AH176" s="92">
        <f t="shared" si="805"/>
        <v>19000</v>
      </c>
      <c r="AI176" s="31">
        <f t="shared" si="806"/>
        <v>0</v>
      </c>
      <c r="AJ176" s="326">
        <f t="shared" si="807"/>
        <v>0</v>
      </c>
      <c r="AK176" s="290">
        <f t="shared" si="808"/>
        <v>59700</v>
      </c>
      <c r="AL176" s="30">
        <f t="shared" si="809"/>
        <v>15000</v>
      </c>
      <c r="AM176" s="30">
        <f t="shared" si="810"/>
        <v>0</v>
      </c>
      <c r="AN176" s="30">
        <f t="shared" si="811"/>
        <v>0</v>
      </c>
      <c r="AO176" s="30">
        <f t="shared" si="812"/>
        <v>3000</v>
      </c>
      <c r="AP176" s="30">
        <f t="shared" si="813"/>
        <v>0</v>
      </c>
      <c r="AQ176" s="31">
        <f t="shared" si="814"/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3" customFormat="1" ht="15.75" customHeight="1" x14ac:dyDescent="0.25">
      <c r="A177" s="563">
        <v>34</v>
      </c>
      <c r="B177" s="564"/>
      <c r="C177" s="90"/>
      <c r="D177" s="565" t="s">
        <v>9</v>
      </c>
      <c r="E177" s="565"/>
      <c r="F177" s="565"/>
      <c r="G177" s="566"/>
      <c r="H177" s="75">
        <f t="shared" si="774"/>
        <v>9000</v>
      </c>
      <c r="I177" s="77">
        <f>I178+I179</f>
        <v>0</v>
      </c>
      <c r="J177" s="61">
        <f>J178+J179</f>
        <v>7000</v>
      </c>
      <c r="K177" s="79">
        <f t="shared" ref="K177:S177" si="815">K178+K179</f>
        <v>0</v>
      </c>
      <c r="L177" s="301">
        <f t="shared" si="815"/>
        <v>0</v>
      </c>
      <c r="M177" s="95">
        <f t="shared" si="815"/>
        <v>2000</v>
      </c>
      <c r="N177" s="78">
        <f t="shared" si="815"/>
        <v>0</v>
      </c>
      <c r="O177" s="78">
        <f t="shared" ref="O177" si="816">O178+O179</f>
        <v>0</v>
      </c>
      <c r="P177" s="78">
        <f t="shared" si="815"/>
        <v>0</v>
      </c>
      <c r="Q177" s="78">
        <f t="shared" si="815"/>
        <v>0</v>
      </c>
      <c r="R177" s="78">
        <f t="shared" si="815"/>
        <v>0</v>
      </c>
      <c r="S177" s="79">
        <f t="shared" si="815"/>
        <v>0</v>
      </c>
      <c r="T177" s="237">
        <f t="shared" si="776"/>
        <v>0</v>
      </c>
      <c r="U177" s="77">
        <f>U178+U179</f>
        <v>0</v>
      </c>
      <c r="V177" s="61">
        <f>V178+V179</f>
        <v>0</v>
      </c>
      <c r="W177" s="79">
        <f t="shared" ref="W177:AE177" si="817">W178+W179</f>
        <v>0</v>
      </c>
      <c r="X177" s="301">
        <f t="shared" si="817"/>
        <v>0</v>
      </c>
      <c r="Y177" s="95">
        <f t="shared" si="817"/>
        <v>0</v>
      </c>
      <c r="Z177" s="78">
        <f t="shared" si="817"/>
        <v>0</v>
      </c>
      <c r="AA177" s="78">
        <f t="shared" ref="AA177" si="818">AA178+AA179</f>
        <v>0</v>
      </c>
      <c r="AB177" s="78">
        <f t="shared" si="817"/>
        <v>0</v>
      </c>
      <c r="AC177" s="78">
        <f t="shared" si="817"/>
        <v>0</v>
      </c>
      <c r="AD177" s="78">
        <f t="shared" si="817"/>
        <v>0</v>
      </c>
      <c r="AE177" s="79">
        <f t="shared" si="817"/>
        <v>0</v>
      </c>
      <c r="AF177" s="262">
        <f t="shared" si="755"/>
        <v>9000</v>
      </c>
      <c r="AG177" s="315">
        <f>AG178+AG179</f>
        <v>0</v>
      </c>
      <c r="AH177" s="263">
        <f>AH178+AH179</f>
        <v>7000</v>
      </c>
      <c r="AI177" s="239">
        <f t="shared" ref="AI177:AQ177" si="819">AI178+AI179</f>
        <v>0</v>
      </c>
      <c r="AJ177" s="303">
        <f t="shared" si="819"/>
        <v>0</v>
      </c>
      <c r="AK177" s="240">
        <f t="shared" si="819"/>
        <v>2000</v>
      </c>
      <c r="AL177" s="241">
        <f t="shared" si="819"/>
        <v>0</v>
      </c>
      <c r="AM177" s="241">
        <f t="shared" ref="AM177" si="820">AM178+AM179</f>
        <v>0</v>
      </c>
      <c r="AN177" s="241">
        <f t="shared" si="819"/>
        <v>0</v>
      </c>
      <c r="AO177" s="241">
        <f t="shared" si="819"/>
        <v>0</v>
      </c>
      <c r="AP177" s="241">
        <f t="shared" si="819"/>
        <v>0</v>
      </c>
      <c r="AQ177" s="239">
        <f t="shared" si="819"/>
        <v>0</v>
      </c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</row>
    <row r="178" spans="1:136" s="72" customFormat="1" ht="15.75" customHeight="1" x14ac:dyDescent="0.25">
      <c r="A178" s="230"/>
      <c r="B178" s="179"/>
      <c r="C178" s="179">
        <v>342</v>
      </c>
      <c r="D178" s="567" t="s">
        <v>80</v>
      </c>
      <c r="E178" s="567"/>
      <c r="F178" s="567"/>
      <c r="G178" s="567"/>
      <c r="H178" s="76">
        <f t="shared" si="774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776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55"/>
        <v>0</v>
      </c>
      <c r="AG178" s="29">
        <f t="shared" ref="AG178:AG179" si="821">I178+U178</f>
        <v>0</v>
      </c>
      <c r="AH178" s="92">
        <f t="shared" ref="AH178:AH179" si="822">J178+V178</f>
        <v>0</v>
      </c>
      <c r="AI178" s="31">
        <f t="shared" ref="AI178:AI179" si="823">K178+W178</f>
        <v>0</v>
      </c>
      <c r="AJ178" s="326">
        <f t="shared" ref="AJ178:AJ179" si="824">L178+X178</f>
        <v>0</v>
      </c>
      <c r="AK178" s="290">
        <f t="shared" ref="AK178:AK179" si="825">M178+Y178</f>
        <v>0</v>
      </c>
      <c r="AL178" s="30">
        <f t="shared" ref="AL178:AL179" si="826">N178+Z178</f>
        <v>0</v>
      </c>
      <c r="AM178" s="30">
        <f t="shared" ref="AM178:AM179" si="827">O178+AA178</f>
        <v>0</v>
      </c>
      <c r="AN178" s="30">
        <f t="shared" ref="AN178:AN179" si="828">P178+AB178</f>
        <v>0</v>
      </c>
      <c r="AO178" s="30">
        <f t="shared" ref="AO178:AO179" si="829">Q178+AC178</f>
        <v>0</v>
      </c>
      <c r="AP178" s="30">
        <f t="shared" ref="AP178:AP179" si="830">R178+AD178</f>
        <v>0</v>
      </c>
      <c r="AQ178" s="31">
        <f t="shared" ref="AQ178:AQ179" si="831">S178+AE178</f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343</v>
      </c>
      <c r="D179" s="567" t="s">
        <v>10</v>
      </c>
      <c r="E179" s="567"/>
      <c r="F179" s="567"/>
      <c r="G179" s="567"/>
      <c r="H179" s="76">
        <f t="shared" si="774"/>
        <v>9000</v>
      </c>
      <c r="I179" s="80"/>
      <c r="J179" s="94">
        <v>7000</v>
      </c>
      <c r="K179" s="82"/>
      <c r="L179" s="302"/>
      <c r="M179" s="118">
        <v>2000</v>
      </c>
      <c r="N179" s="81"/>
      <c r="O179" s="81"/>
      <c r="P179" s="81"/>
      <c r="Q179" s="81"/>
      <c r="R179" s="81"/>
      <c r="S179" s="82"/>
      <c r="T179" s="28">
        <f t="shared" si="776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755"/>
        <v>9000</v>
      </c>
      <c r="AG179" s="29">
        <f t="shared" si="821"/>
        <v>0</v>
      </c>
      <c r="AH179" s="92">
        <f t="shared" si="822"/>
        <v>7000</v>
      </c>
      <c r="AI179" s="31">
        <f t="shared" si="823"/>
        <v>0</v>
      </c>
      <c r="AJ179" s="326">
        <f t="shared" si="824"/>
        <v>0</v>
      </c>
      <c r="AK179" s="290">
        <f t="shared" si="825"/>
        <v>2000</v>
      </c>
      <c r="AL179" s="30">
        <f t="shared" si="826"/>
        <v>0</v>
      </c>
      <c r="AM179" s="30">
        <f t="shared" si="827"/>
        <v>0</v>
      </c>
      <c r="AN179" s="30">
        <f t="shared" si="828"/>
        <v>0</v>
      </c>
      <c r="AO179" s="30">
        <f t="shared" si="829"/>
        <v>0</v>
      </c>
      <c r="AP179" s="30">
        <f t="shared" si="830"/>
        <v>0</v>
      </c>
      <c r="AQ179" s="31">
        <f t="shared" si="831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4" customFormat="1" ht="25.5" customHeight="1" x14ac:dyDescent="0.25">
      <c r="A180" s="436">
        <v>4</v>
      </c>
      <c r="B180" s="66"/>
      <c r="C180" s="66"/>
      <c r="D180" s="574" t="s">
        <v>17</v>
      </c>
      <c r="E180" s="574"/>
      <c r="F180" s="574"/>
      <c r="G180" s="575"/>
      <c r="H180" s="75">
        <f>SUM(I180:S180)</f>
        <v>0</v>
      </c>
      <c r="I180" s="77">
        <f>I181</f>
        <v>0</v>
      </c>
      <c r="J180" s="61">
        <f t="shared" ref="J180:S180" si="832">J181</f>
        <v>0</v>
      </c>
      <c r="K180" s="79">
        <f>K181</f>
        <v>0</v>
      </c>
      <c r="L180" s="301">
        <f t="shared" si="832"/>
        <v>0</v>
      </c>
      <c r="M180" s="95">
        <f t="shared" si="832"/>
        <v>0</v>
      </c>
      <c r="N180" s="78">
        <f t="shared" si="832"/>
        <v>0</v>
      </c>
      <c r="O180" s="78">
        <f t="shared" si="832"/>
        <v>0</v>
      </c>
      <c r="P180" s="78">
        <f t="shared" si="832"/>
        <v>0</v>
      </c>
      <c r="Q180" s="78">
        <f t="shared" si="832"/>
        <v>0</v>
      </c>
      <c r="R180" s="78">
        <f>R181</f>
        <v>0</v>
      </c>
      <c r="S180" s="79">
        <f t="shared" si="832"/>
        <v>0</v>
      </c>
      <c r="T180" s="237">
        <f>SUM(U180:AE180)</f>
        <v>80000</v>
      </c>
      <c r="U180" s="77">
        <f>U181</f>
        <v>0</v>
      </c>
      <c r="V180" s="61">
        <f t="shared" ref="V180" si="833">V181</f>
        <v>0</v>
      </c>
      <c r="W180" s="79">
        <f>W181</f>
        <v>0</v>
      </c>
      <c r="X180" s="301">
        <f t="shared" ref="X180" si="834">X181</f>
        <v>0</v>
      </c>
      <c r="Y180" s="95">
        <f t="shared" ref="Y180" si="835">Y181</f>
        <v>80000</v>
      </c>
      <c r="Z180" s="78">
        <f t="shared" ref="Z180" si="836">Z181</f>
        <v>0</v>
      </c>
      <c r="AA180" s="78">
        <f t="shared" ref="AA180" si="837">AA181</f>
        <v>0</v>
      </c>
      <c r="AB180" s="78">
        <f t="shared" ref="AB180" si="838">AB181</f>
        <v>0</v>
      </c>
      <c r="AC180" s="78">
        <f t="shared" ref="AC180" si="839">AC181</f>
        <v>0</v>
      </c>
      <c r="AD180" s="78">
        <f>AD181</f>
        <v>0</v>
      </c>
      <c r="AE180" s="79">
        <f t="shared" ref="AE180" si="840">AE181</f>
        <v>0</v>
      </c>
      <c r="AF180" s="262">
        <f>SUM(AG180:AQ180)</f>
        <v>80000</v>
      </c>
      <c r="AG180" s="315">
        <f>AG181</f>
        <v>0</v>
      </c>
      <c r="AH180" s="263">
        <f t="shared" ref="AH180" si="841">AH181</f>
        <v>0</v>
      </c>
      <c r="AI180" s="239">
        <f>AI181</f>
        <v>0</v>
      </c>
      <c r="AJ180" s="303">
        <f t="shared" ref="AJ180" si="842">AJ181</f>
        <v>0</v>
      </c>
      <c r="AK180" s="240">
        <f t="shared" ref="AK180" si="843">AK181</f>
        <v>80000</v>
      </c>
      <c r="AL180" s="241">
        <f>AL181</f>
        <v>0</v>
      </c>
      <c r="AM180" s="241">
        <f t="shared" ref="AM180" si="844">AM181</f>
        <v>0</v>
      </c>
      <c r="AN180" s="241">
        <f>AN181</f>
        <v>0</v>
      </c>
      <c r="AO180" s="241">
        <f t="shared" ref="AO180" si="845">AO181</f>
        <v>0</v>
      </c>
      <c r="AP180" s="241">
        <f>AP181</f>
        <v>0</v>
      </c>
      <c r="AQ180" s="239">
        <f t="shared" ref="AQ180" si="846">AQ181</f>
        <v>0</v>
      </c>
      <c r="AR180" s="206"/>
      <c r="AS180" s="89"/>
      <c r="AT180" s="388"/>
      <c r="AU180" s="388"/>
      <c r="AV180" s="388"/>
      <c r="AW180" s="192"/>
      <c r="AX180" s="190"/>
      <c r="AY180" s="19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</row>
    <row r="181" spans="1:136" s="73" customFormat="1" ht="24.75" customHeight="1" x14ac:dyDescent="0.25">
      <c r="A181" s="563">
        <v>42</v>
      </c>
      <c r="B181" s="564"/>
      <c r="C181" s="437"/>
      <c r="D181" s="565" t="s">
        <v>45</v>
      </c>
      <c r="E181" s="565"/>
      <c r="F181" s="565"/>
      <c r="G181" s="566"/>
      <c r="H181" s="75">
        <f>SUM(I181:S181)</f>
        <v>0</v>
      </c>
      <c r="I181" s="77">
        <f>I183+I182</f>
        <v>0</v>
      </c>
      <c r="J181" s="77">
        <f t="shared" ref="J181:S181" si="847">J183+J182</f>
        <v>0</v>
      </c>
      <c r="K181" s="77">
        <f t="shared" si="847"/>
        <v>0</v>
      </c>
      <c r="L181" s="77">
        <f t="shared" si="847"/>
        <v>0</v>
      </c>
      <c r="M181" s="77">
        <f t="shared" si="847"/>
        <v>0</v>
      </c>
      <c r="N181" s="77">
        <f t="shared" si="847"/>
        <v>0</v>
      </c>
      <c r="O181" s="77">
        <f t="shared" si="847"/>
        <v>0</v>
      </c>
      <c r="P181" s="77">
        <f t="shared" si="847"/>
        <v>0</v>
      </c>
      <c r="Q181" s="77">
        <f t="shared" si="847"/>
        <v>0</v>
      </c>
      <c r="R181" s="77">
        <f t="shared" si="847"/>
        <v>0</v>
      </c>
      <c r="S181" s="77">
        <f t="shared" si="847"/>
        <v>0</v>
      </c>
      <c r="T181" s="237">
        <f>SUM(U181:AE181)</f>
        <v>80000</v>
      </c>
      <c r="U181" s="77">
        <f>U183+U182</f>
        <v>0</v>
      </c>
      <c r="V181" s="77">
        <f t="shared" ref="V181:AE181" si="848">V183+V182</f>
        <v>0</v>
      </c>
      <c r="W181" s="77">
        <f t="shared" si="848"/>
        <v>0</v>
      </c>
      <c r="X181" s="77">
        <f t="shared" si="848"/>
        <v>0</v>
      </c>
      <c r="Y181" s="77">
        <f t="shared" si="848"/>
        <v>80000</v>
      </c>
      <c r="Z181" s="77">
        <f t="shared" si="848"/>
        <v>0</v>
      </c>
      <c r="AA181" s="77">
        <f t="shared" si="848"/>
        <v>0</v>
      </c>
      <c r="AB181" s="77">
        <f t="shared" si="848"/>
        <v>0</v>
      </c>
      <c r="AC181" s="77">
        <f t="shared" si="848"/>
        <v>0</v>
      </c>
      <c r="AD181" s="77">
        <f t="shared" si="848"/>
        <v>0</v>
      </c>
      <c r="AE181" s="77">
        <f t="shared" si="848"/>
        <v>0</v>
      </c>
      <c r="AF181" s="262">
        <f>SUM(AG181:AQ181)</f>
        <v>80000</v>
      </c>
      <c r="AG181" s="315">
        <f>AG183+AG182</f>
        <v>0</v>
      </c>
      <c r="AH181" s="315">
        <f t="shared" ref="AH181:AQ181" si="849">AH183+AH182</f>
        <v>0</v>
      </c>
      <c r="AI181" s="315">
        <f t="shared" si="849"/>
        <v>0</v>
      </c>
      <c r="AJ181" s="315">
        <f t="shared" si="849"/>
        <v>0</v>
      </c>
      <c r="AK181" s="315">
        <f t="shared" si="849"/>
        <v>80000</v>
      </c>
      <c r="AL181" s="315">
        <f t="shared" si="849"/>
        <v>0</v>
      </c>
      <c r="AM181" s="315">
        <f t="shared" si="849"/>
        <v>0</v>
      </c>
      <c r="AN181" s="315">
        <f t="shared" si="849"/>
        <v>0</v>
      </c>
      <c r="AO181" s="315">
        <f t="shared" si="849"/>
        <v>0</v>
      </c>
      <c r="AP181" s="315">
        <f t="shared" si="849"/>
        <v>0</v>
      </c>
      <c r="AQ181" s="315">
        <f t="shared" si="849"/>
        <v>0</v>
      </c>
      <c r="AR181" s="206"/>
      <c r="AS181" s="89"/>
      <c r="AT181" s="388"/>
      <c r="AU181" s="388"/>
      <c r="AV181" s="388"/>
      <c r="AW181" s="190"/>
      <c r="AX181" s="89"/>
      <c r="AY181" s="89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4.25" x14ac:dyDescent="0.25">
      <c r="A182" s="230"/>
      <c r="B182" s="179"/>
      <c r="C182" s="179">
        <v>422</v>
      </c>
      <c r="D182" s="567" t="s">
        <v>11</v>
      </c>
      <c r="E182" s="567"/>
      <c r="F182" s="567"/>
      <c r="G182" s="568"/>
      <c r="H182" s="76">
        <f t="shared" ref="H182" si="850">SUM(I182:S182)</f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ref="T182" si="851">SUM(U182:AE182)</f>
        <v>80000</v>
      </c>
      <c r="U182" s="80"/>
      <c r="V182" s="94"/>
      <c r="W182" s="82"/>
      <c r="X182" s="302"/>
      <c r="Y182" s="118">
        <v>80000</v>
      </c>
      <c r="Z182" s="81"/>
      <c r="AA182" s="81"/>
      <c r="AB182" s="81"/>
      <c r="AC182" s="81"/>
      <c r="AD182" s="81"/>
      <c r="AE182" s="82"/>
      <c r="AF182" s="449">
        <f t="shared" ref="AF182" si="852">SUM(AG182:AQ182)</f>
        <v>80000</v>
      </c>
      <c r="AG182" s="29">
        <f t="shared" ref="AG182" si="853">I182+U182</f>
        <v>0</v>
      </c>
      <c r="AH182" s="92">
        <f t="shared" ref="AH182" si="854">J182+V182</f>
        <v>0</v>
      </c>
      <c r="AI182" s="31">
        <f t="shared" ref="AI182" si="855">K182+W182</f>
        <v>0</v>
      </c>
      <c r="AJ182" s="326">
        <f t="shared" ref="AJ182" si="856">L182+X182</f>
        <v>0</v>
      </c>
      <c r="AK182" s="290">
        <f t="shared" ref="AK182" si="857">M182+Y182</f>
        <v>80000</v>
      </c>
      <c r="AL182" s="30">
        <f t="shared" ref="AL182" si="858">N182+Z182</f>
        <v>0</v>
      </c>
      <c r="AM182" s="30">
        <f t="shared" ref="AM182" si="859">O182+AA182</f>
        <v>0</v>
      </c>
      <c r="AN182" s="30">
        <f t="shared" ref="AN182" si="860">P182+AB182</f>
        <v>0</v>
      </c>
      <c r="AO182" s="30">
        <f t="shared" ref="AO182" si="861">Q182+AC182</f>
        <v>0</v>
      </c>
      <c r="AP182" s="30">
        <f t="shared" ref="AP182" si="862">R182+AD182</f>
        <v>0</v>
      </c>
      <c r="AQ182" s="31">
        <f t="shared" ref="AQ182" si="863">S182+AE182</f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" x14ac:dyDescent="0.25">
      <c r="A183" s="230"/>
      <c r="B183" s="179"/>
      <c r="C183" s="179">
        <v>426</v>
      </c>
      <c r="D183" s="567" t="s">
        <v>85</v>
      </c>
      <c r="E183" s="567"/>
      <c r="F183" s="567"/>
      <c r="G183" s="568"/>
      <c r="H183" s="76">
        <f>SUM(I183:S183)</f>
        <v>0</v>
      </c>
      <c r="I183" s="80"/>
      <c r="J183" s="94"/>
      <c r="K183" s="82"/>
      <c r="L183" s="302"/>
      <c r="M183" s="118">
        <v>0</v>
      </c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ref="AG183" si="864">I183+U183</f>
        <v>0</v>
      </c>
      <c r="AH183" s="92">
        <f t="shared" ref="AH183" si="865">J183+V183</f>
        <v>0</v>
      </c>
      <c r="AI183" s="31">
        <f t="shared" ref="AI183" si="866">K183+W183</f>
        <v>0</v>
      </c>
      <c r="AJ183" s="326">
        <f t="shared" ref="AJ183" si="867">L183+X183</f>
        <v>0</v>
      </c>
      <c r="AK183" s="290">
        <f t="shared" ref="AK183" si="868">M183+Y183</f>
        <v>0</v>
      </c>
      <c r="AL183" s="30">
        <f t="shared" ref="AL183" si="869">N183+Z183</f>
        <v>0</v>
      </c>
      <c r="AM183" s="30">
        <f t="shared" ref="AM183" si="870">O183+AA183</f>
        <v>0</v>
      </c>
      <c r="AN183" s="30">
        <f t="shared" ref="AN183" si="871">P183+AB183</f>
        <v>0</v>
      </c>
      <c r="AO183" s="30">
        <f t="shared" ref="AO183" si="872">Q183+AC183</f>
        <v>0</v>
      </c>
      <c r="AP183" s="30">
        <f t="shared" ref="AP183" si="873">R183+AD183</f>
        <v>0</v>
      </c>
      <c r="AQ183" s="31">
        <f t="shared" ref="AQ183" si="874">S183+AE183</f>
        <v>0</v>
      </c>
      <c r="AR183" s="206"/>
      <c r="AS183" s="62"/>
      <c r="AT183" s="388"/>
      <c r="AU183" s="388"/>
      <c r="AV183" s="388"/>
      <c r="AW183" s="89"/>
      <c r="AX183" s="192"/>
      <c r="AY183" s="192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267" customFormat="1" ht="29.25" customHeight="1" x14ac:dyDescent="0.25">
      <c r="A184" s="265"/>
      <c r="B184" s="266"/>
      <c r="D184" s="268"/>
      <c r="E184" s="268"/>
      <c r="F184" s="268"/>
      <c r="G184" s="268"/>
      <c r="I184" s="633" t="s">
        <v>138</v>
      </c>
      <c r="J184" s="633"/>
      <c r="K184" s="633"/>
      <c r="L184" s="633"/>
      <c r="M184" s="633"/>
      <c r="N184" s="633"/>
      <c r="O184" s="633"/>
      <c r="P184" s="633"/>
      <c r="Q184" s="633"/>
      <c r="R184" s="633"/>
      <c r="S184" s="633"/>
      <c r="U184" s="633" t="s">
        <v>138</v>
      </c>
      <c r="V184" s="633"/>
      <c r="W184" s="633"/>
      <c r="X184" s="633"/>
      <c r="Y184" s="633"/>
      <c r="Z184" s="633"/>
      <c r="AA184" s="633"/>
      <c r="AB184" s="633"/>
      <c r="AC184" s="633"/>
      <c r="AD184" s="633"/>
      <c r="AE184" s="633"/>
      <c r="AG184" s="633" t="s">
        <v>138</v>
      </c>
      <c r="AH184" s="633"/>
      <c r="AI184" s="633"/>
      <c r="AJ184" s="633"/>
      <c r="AK184" s="633"/>
      <c r="AL184" s="633"/>
      <c r="AM184" s="633"/>
      <c r="AN184" s="633"/>
      <c r="AO184" s="633"/>
      <c r="AP184" s="633"/>
      <c r="AQ184" s="635"/>
      <c r="AS184" s="244"/>
      <c r="AT184" s="244"/>
      <c r="AU184" s="244"/>
      <c r="AV184" s="244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</row>
    <row r="185" spans="1:136" s="62" customFormat="1" ht="10.5" customHeight="1" x14ac:dyDescent="0.25">
      <c r="A185" s="232"/>
      <c r="B185" s="87"/>
      <c r="C185" s="87"/>
      <c r="D185" s="88"/>
      <c r="E185" s="88"/>
      <c r="F185" s="88"/>
      <c r="G185" s="88"/>
      <c r="H185" s="91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1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1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125"/>
      <c r="AS185" s="107"/>
      <c r="AT185" s="107"/>
      <c r="AU185" s="107"/>
      <c r="AV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</row>
    <row r="186" spans="1:136" s="74" customFormat="1" ht="25.9" customHeight="1" x14ac:dyDescent="0.25">
      <c r="A186" s="594" t="s">
        <v>296</v>
      </c>
      <c r="B186" s="595"/>
      <c r="C186" s="595"/>
      <c r="D186" s="598" t="s">
        <v>119</v>
      </c>
      <c r="E186" s="598"/>
      <c r="F186" s="598"/>
      <c r="G186" s="599"/>
      <c r="H186" s="83">
        <f t="shared" ref="H186:H195" si="875">SUM(I186:S186)</f>
        <v>76000</v>
      </c>
      <c r="I186" s="84">
        <f>I187+I191</f>
        <v>0</v>
      </c>
      <c r="J186" s="285">
        <f>J187+J191</f>
        <v>10000</v>
      </c>
      <c r="K186" s="86">
        <f t="shared" ref="K186:S186" si="876">K187+K191</f>
        <v>0</v>
      </c>
      <c r="L186" s="300">
        <f t="shared" si="876"/>
        <v>0</v>
      </c>
      <c r="M186" s="120">
        <f t="shared" si="876"/>
        <v>66000</v>
      </c>
      <c r="N186" s="85">
        <f t="shared" si="876"/>
        <v>0</v>
      </c>
      <c r="O186" s="85">
        <f t="shared" ref="O186" si="877">O187+O191</f>
        <v>0</v>
      </c>
      <c r="P186" s="85">
        <f>P187+P191</f>
        <v>0</v>
      </c>
      <c r="Q186" s="85">
        <f t="shared" si="876"/>
        <v>0</v>
      </c>
      <c r="R186" s="85">
        <f t="shared" si="876"/>
        <v>0</v>
      </c>
      <c r="S186" s="86">
        <f t="shared" si="876"/>
        <v>0</v>
      </c>
      <c r="T186" s="245">
        <f t="shared" ref="T186:T195" si="878">SUM(U186:AE186)</f>
        <v>0</v>
      </c>
      <c r="U186" s="84">
        <f>U187+U191</f>
        <v>0</v>
      </c>
      <c r="V186" s="285">
        <f>V187+V191</f>
        <v>0</v>
      </c>
      <c r="W186" s="86">
        <f t="shared" ref="W186:Z186" si="879">W187+W191</f>
        <v>0</v>
      </c>
      <c r="X186" s="300">
        <f t="shared" si="879"/>
        <v>0</v>
      </c>
      <c r="Y186" s="120">
        <f t="shared" si="879"/>
        <v>0</v>
      </c>
      <c r="Z186" s="85">
        <f t="shared" si="879"/>
        <v>0</v>
      </c>
      <c r="AA186" s="85">
        <f t="shared" ref="AA186" si="880">AA187+AA191</f>
        <v>0</v>
      </c>
      <c r="AB186" s="85">
        <f>AB187+AB191</f>
        <v>0</v>
      </c>
      <c r="AC186" s="85">
        <f t="shared" ref="AC186:AE186" si="881">AC187+AC191</f>
        <v>0</v>
      </c>
      <c r="AD186" s="85">
        <f t="shared" si="881"/>
        <v>0</v>
      </c>
      <c r="AE186" s="86">
        <f t="shared" si="881"/>
        <v>0</v>
      </c>
      <c r="AF186" s="261">
        <f t="shared" ref="AF186:AF195" si="882">SUM(AG186:AQ186)</f>
        <v>76000</v>
      </c>
      <c r="AG186" s="468">
        <f>AG187+AG191</f>
        <v>0</v>
      </c>
      <c r="AH186" s="469">
        <f>AH187+AH191</f>
        <v>10000</v>
      </c>
      <c r="AI186" s="470">
        <f t="shared" ref="AI186:AL186" si="883">AI187+AI191</f>
        <v>0</v>
      </c>
      <c r="AJ186" s="471">
        <f t="shared" si="883"/>
        <v>0</v>
      </c>
      <c r="AK186" s="472">
        <f t="shared" si="883"/>
        <v>66000</v>
      </c>
      <c r="AL186" s="473">
        <f t="shared" si="883"/>
        <v>0</v>
      </c>
      <c r="AM186" s="473">
        <f t="shared" ref="AM186" si="884">AM187+AM191</f>
        <v>0</v>
      </c>
      <c r="AN186" s="473">
        <f>AN187+AN191</f>
        <v>0</v>
      </c>
      <c r="AO186" s="473">
        <f t="shared" ref="AO186:AQ186" si="885">AO187+AO191</f>
        <v>0</v>
      </c>
      <c r="AP186" s="473">
        <f t="shared" si="885"/>
        <v>0</v>
      </c>
      <c r="AQ186" s="470">
        <f t="shared" si="885"/>
        <v>0</v>
      </c>
      <c r="AR186" s="192"/>
      <c r="AS186" s="191"/>
      <c r="AT186" s="191"/>
      <c r="AU186" s="191"/>
      <c r="AV186" s="191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36">
        <v>3</v>
      </c>
      <c r="B187" s="68"/>
      <c r="C187" s="90"/>
      <c r="D187" s="565" t="s">
        <v>16</v>
      </c>
      <c r="E187" s="565"/>
      <c r="F187" s="565"/>
      <c r="G187" s="566"/>
      <c r="H187" s="75">
        <f t="shared" si="875"/>
        <v>0</v>
      </c>
      <c r="I187" s="77">
        <f>I188</f>
        <v>0</v>
      </c>
      <c r="J187" s="61">
        <f>J188</f>
        <v>0</v>
      </c>
      <c r="K187" s="79">
        <f t="shared" ref="K187:AQ187" si="886">K188</f>
        <v>0</v>
      </c>
      <c r="L187" s="301">
        <f t="shared" si="886"/>
        <v>0</v>
      </c>
      <c r="M187" s="95">
        <f t="shared" si="886"/>
        <v>0</v>
      </c>
      <c r="N187" s="78">
        <f t="shared" si="886"/>
        <v>0</v>
      </c>
      <c r="O187" s="78">
        <f t="shared" si="886"/>
        <v>0</v>
      </c>
      <c r="P187" s="78">
        <f t="shared" si="886"/>
        <v>0</v>
      </c>
      <c r="Q187" s="78">
        <f t="shared" si="886"/>
        <v>0</v>
      </c>
      <c r="R187" s="78">
        <f t="shared" si="886"/>
        <v>0</v>
      </c>
      <c r="S187" s="79">
        <f t="shared" si="886"/>
        <v>0</v>
      </c>
      <c r="T187" s="237">
        <f t="shared" si="878"/>
        <v>0</v>
      </c>
      <c r="U187" s="77">
        <f>U188</f>
        <v>0</v>
      </c>
      <c r="V187" s="61">
        <f>V188</f>
        <v>0</v>
      </c>
      <c r="W187" s="79">
        <f t="shared" si="886"/>
        <v>0</v>
      </c>
      <c r="X187" s="301">
        <f t="shared" si="886"/>
        <v>0</v>
      </c>
      <c r="Y187" s="95">
        <f t="shared" si="886"/>
        <v>0</v>
      </c>
      <c r="Z187" s="78">
        <f t="shared" si="886"/>
        <v>0</v>
      </c>
      <c r="AA187" s="78">
        <f t="shared" si="886"/>
        <v>0</v>
      </c>
      <c r="AB187" s="78">
        <f t="shared" si="886"/>
        <v>0</v>
      </c>
      <c r="AC187" s="78">
        <f t="shared" si="886"/>
        <v>0</v>
      </c>
      <c r="AD187" s="78">
        <f t="shared" si="886"/>
        <v>0</v>
      </c>
      <c r="AE187" s="79">
        <f t="shared" si="886"/>
        <v>0</v>
      </c>
      <c r="AF187" s="262">
        <f t="shared" si="882"/>
        <v>0</v>
      </c>
      <c r="AG187" s="315">
        <f>AG188</f>
        <v>0</v>
      </c>
      <c r="AH187" s="263">
        <f>AH188</f>
        <v>0</v>
      </c>
      <c r="AI187" s="239">
        <f t="shared" si="886"/>
        <v>0</v>
      </c>
      <c r="AJ187" s="303">
        <f t="shared" si="886"/>
        <v>0</v>
      </c>
      <c r="AK187" s="240">
        <f t="shared" si="886"/>
        <v>0</v>
      </c>
      <c r="AL187" s="241">
        <f t="shared" si="886"/>
        <v>0</v>
      </c>
      <c r="AM187" s="241">
        <f t="shared" si="886"/>
        <v>0</v>
      </c>
      <c r="AN187" s="241">
        <f t="shared" si="886"/>
        <v>0</v>
      </c>
      <c r="AO187" s="241">
        <f t="shared" si="886"/>
        <v>0</v>
      </c>
      <c r="AP187" s="241">
        <f t="shared" si="886"/>
        <v>0</v>
      </c>
      <c r="AQ187" s="239">
        <f t="shared" si="886"/>
        <v>0</v>
      </c>
      <c r="AR187" s="192"/>
      <c r="AS187" s="191"/>
      <c r="AT187" s="191"/>
      <c r="AU187" s="191"/>
      <c r="AV187" s="191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63">
        <v>32</v>
      </c>
      <c r="B188" s="564"/>
      <c r="C188" s="90"/>
      <c r="D188" s="565" t="s">
        <v>4</v>
      </c>
      <c r="E188" s="565"/>
      <c r="F188" s="565"/>
      <c r="G188" s="566"/>
      <c r="H188" s="75">
        <f t="shared" si="875"/>
        <v>0</v>
      </c>
      <c r="I188" s="77">
        <f>SUM(I189:I190)</f>
        <v>0</v>
      </c>
      <c r="J188" s="61">
        <f>SUM(J189:J190)</f>
        <v>0</v>
      </c>
      <c r="K188" s="79">
        <f t="shared" ref="K188:S188" si="887">SUM(K189:K190)</f>
        <v>0</v>
      </c>
      <c r="L188" s="301">
        <f t="shared" si="887"/>
        <v>0</v>
      </c>
      <c r="M188" s="95">
        <f t="shared" si="887"/>
        <v>0</v>
      </c>
      <c r="N188" s="78">
        <f t="shared" si="887"/>
        <v>0</v>
      </c>
      <c r="O188" s="78">
        <f t="shared" ref="O188" si="888">SUM(O189:O190)</f>
        <v>0</v>
      </c>
      <c r="P188" s="78">
        <f t="shared" si="887"/>
        <v>0</v>
      </c>
      <c r="Q188" s="78">
        <f t="shared" si="887"/>
        <v>0</v>
      </c>
      <c r="R188" s="78">
        <f t="shared" si="887"/>
        <v>0</v>
      </c>
      <c r="S188" s="79">
        <f t="shared" si="887"/>
        <v>0</v>
      </c>
      <c r="T188" s="237">
        <f t="shared" si="878"/>
        <v>0</v>
      </c>
      <c r="U188" s="77">
        <f>SUM(U189:U190)</f>
        <v>0</v>
      </c>
      <c r="V188" s="61">
        <f>SUM(V189:V190)</f>
        <v>0</v>
      </c>
      <c r="W188" s="79">
        <f t="shared" ref="W188:AE188" si="889">SUM(W189:W190)</f>
        <v>0</v>
      </c>
      <c r="X188" s="301">
        <f t="shared" si="889"/>
        <v>0</v>
      </c>
      <c r="Y188" s="95">
        <f t="shared" si="889"/>
        <v>0</v>
      </c>
      <c r="Z188" s="78">
        <f t="shared" si="889"/>
        <v>0</v>
      </c>
      <c r="AA188" s="78">
        <f t="shared" ref="AA188" si="890">SUM(AA189:AA190)</f>
        <v>0</v>
      </c>
      <c r="AB188" s="78">
        <f t="shared" si="889"/>
        <v>0</v>
      </c>
      <c r="AC188" s="78">
        <f t="shared" si="889"/>
        <v>0</v>
      </c>
      <c r="AD188" s="78">
        <f t="shared" si="889"/>
        <v>0</v>
      </c>
      <c r="AE188" s="79">
        <f t="shared" si="889"/>
        <v>0</v>
      </c>
      <c r="AF188" s="262">
        <f t="shared" si="882"/>
        <v>0</v>
      </c>
      <c r="AG188" s="315">
        <f>SUM(AG189:AG190)</f>
        <v>0</v>
      </c>
      <c r="AH188" s="263">
        <f>SUM(AH189:AH190)</f>
        <v>0</v>
      </c>
      <c r="AI188" s="239">
        <f t="shared" ref="AI188:AQ188" si="891">SUM(AI189:AI190)</f>
        <v>0</v>
      </c>
      <c r="AJ188" s="303">
        <f t="shared" si="891"/>
        <v>0</v>
      </c>
      <c r="AK188" s="240">
        <f t="shared" si="891"/>
        <v>0</v>
      </c>
      <c r="AL188" s="241">
        <f t="shared" si="891"/>
        <v>0</v>
      </c>
      <c r="AM188" s="241">
        <f t="shared" ref="AM188" si="892">SUM(AM189:AM190)</f>
        <v>0</v>
      </c>
      <c r="AN188" s="241">
        <f t="shared" si="891"/>
        <v>0</v>
      </c>
      <c r="AO188" s="241">
        <f t="shared" si="891"/>
        <v>0</v>
      </c>
      <c r="AP188" s="241">
        <f t="shared" si="891"/>
        <v>0</v>
      </c>
      <c r="AQ188" s="239">
        <f t="shared" si="891"/>
        <v>0</v>
      </c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322</v>
      </c>
      <c r="D189" s="567" t="s">
        <v>6</v>
      </c>
      <c r="E189" s="567"/>
      <c r="F189" s="567"/>
      <c r="G189" s="568"/>
      <c r="H189" s="76">
        <f t="shared" si="875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878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882"/>
        <v>0</v>
      </c>
      <c r="AG189" s="29">
        <f t="shared" ref="AG189:AG190" si="893">I189+U189</f>
        <v>0</v>
      </c>
      <c r="AH189" s="92">
        <f t="shared" ref="AH189:AH190" si="894">J189+V189</f>
        <v>0</v>
      </c>
      <c r="AI189" s="31">
        <f t="shared" ref="AI189:AI190" si="895">K189+W189</f>
        <v>0</v>
      </c>
      <c r="AJ189" s="326">
        <f t="shared" ref="AJ189:AJ190" si="896">L189+X189</f>
        <v>0</v>
      </c>
      <c r="AK189" s="290">
        <f t="shared" ref="AK189:AK190" si="897">M189+Y189</f>
        <v>0</v>
      </c>
      <c r="AL189" s="30">
        <f t="shared" ref="AL189:AL190" si="898">N189+Z189</f>
        <v>0</v>
      </c>
      <c r="AM189" s="30">
        <f t="shared" ref="AM189:AM190" si="899">O189+AA189</f>
        <v>0</v>
      </c>
      <c r="AN189" s="30">
        <f t="shared" ref="AN189:AN190" si="900">P189+AB189</f>
        <v>0</v>
      </c>
      <c r="AO189" s="30">
        <f t="shared" ref="AO189:AO190" si="901">Q189+AC189</f>
        <v>0</v>
      </c>
      <c r="AP189" s="30">
        <f t="shared" ref="AP189:AP190" si="902">R189+AD189</f>
        <v>0</v>
      </c>
      <c r="AQ189" s="31">
        <f t="shared" ref="AQ189:AQ190" si="903">S189+AE189</f>
        <v>0</v>
      </c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323</v>
      </c>
      <c r="D190" s="567" t="s">
        <v>7</v>
      </c>
      <c r="E190" s="567"/>
      <c r="F190" s="567"/>
      <c r="G190" s="568"/>
      <c r="H190" s="76">
        <f t="shared" si="875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878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882"/>
        <v>0</v>
      </c>
      <c r="AG190" s="29">
        <f t="shared" si="893"/>
        <v>0</v>
      </c>
      <c r="AH190" s="92">
        <f t="shared" si="894"/>
        <v>0</v>
      </c>
      <c r="AI190" s="31">
        <f t="shared" si="895"/>
        <v>0</v>
      </c>
      <c r="AJ190" s="326">
        <f t="shared" si="896"/>
        <v>0</v>
      </c>
      <c r="AK190" s="290">
        <f t="shared" si="897"/>
        <v>0</v>
      </c>
      <c r="AL190" s="30">
        <f t="shared" si="898"/>
        <v>0</v>
      </c>
      <c r="AM190" s="30">
        <f t="shared" si="899"/>
        <v>0</v>
      </c>
      <c r="AN190" s="30">
        <f t="shared" si="900"/>
        <v>0</v>
      </c>
      <c r="AO190" s="30">
        <f t="shared" si="901"/>
        <v>0</v>
      </c>
      <c r="AP190" s="30">
        <f t="shared" si="902"/>
        <v>0</v>
      </c>
      <c r="AQ190" s="31">
        <f t="shared" si="903"/>
        <v>0</v>
      </c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4" customFormat="1" ht="27" customHeight="1" x14ac:dyDescent="0.25">
      <c r="A191" s="436">
        <v>4</v>
      </c>
      <c r="B191" s="66"/>
      <c r="C191" s="66"/>
      <c r="D191" s="574" t="s">
        <v>17</v>
      </c>
      <c r="E191" s="574"/>
      <c r="F191" s="574"/>
      <c r="G191" s="575"/>
      <c r="H191" s="75">
        <f t="shared" si="875"/>
        <v>76000</v>
      </c>
      <c r="I191" s="77">
        <f>I192</f>
        <v>0</v>
      </c>
      <c r="J191" s="61">
        <f>J192</f>
        <v>10000</v>
      </c>
      <c r="K191" s="79">
        <f t="shared" ref="K191:AQ191" si="904">K192</f>
        <v>0</v>
      </c>
      <c r="L191" s="301">
        <f t="shared" si="904"/>
        <v>0</v>
      </c>
      <c r="M191" s="95">
        <f t="shared" si="904"/>
        <v>66000</v>
      </c>
      <c r="N191" s="78">
        <f t="shared" si="904"/>
        <v>0</v>
      </c>
      <c r="O191" s="78">
        <f t="shared" si="904"/>
        <v>0</v>
      </c>
      <c r="P191" s="78">
        <f t="shared" si="904"/>
        <v>0</v>
      </c>
      <c r="Q191" s="78">
        <f t="shared" si="904"/>
        <v>0</v>
      </c>
      <c r="R191" s="78">
        <f t="shared" si="904"/>
        <v>0</v>
      </c>
      <c r="S191" s="79">
        <f t="shared" si="904"/>
        <v>0</v>
      </c>
      <c r="T191" s="237">
        <f t="shared" si="878"/>
        <v>0</v>
      </c>
      <c r="U191" s="77">
        <f>U192</f>
        <v>0</v>
      </c>
      <c r="V191" s="61">
        <f>V192</f>
        <v>0</v>
      </c>
      <c r="W191" s="79">
        <f t="shared" si="904"/>
        <v>0</v>
      </c>
      <c r="X191" s="301">
        <f t="shared" si="904"/>
        <v>0</v>
      </c>
      <c r="Y191" s="95">
        <f t="shared" si="904"/>
        <v>0</v>
      </c>
      <c r="Z191" s="78">
        <f t="shared" si="904"/>
        <v>0</v>
      </c>
      <c r="AA191" s="78">
        <f t="shared" si="904"/>
        <v>0</v>
      </c>
      <c r="AB191" s="78">
        <f t="shared" si="904"/>
        <v>0</v>
      </c>
      <c r="AC191" s="78">
        <f t="shared" si="904"/>
        <v>0</v>
      </c>
      <c r="AD191" s="78">
        <f t="shared" si="904"/>
        <v>0</v>
      </c>
      <c r="AE191" s="79">
        <f t="shared" si="904"/>
        <v>0</v>
      </c>
      <c r="AF191" s="262">
        <f t="shared" si="882"/>
        <v>76000</v>
      </c>
      <c r="AG191" s="315">
        <f>AG192</f>
        <v>0</v>
      </c>
      <c r="AH191" s="263">
        <f>AH192</f>
        <v>10000</v>
      </c>
      <c r="AI191" s="239">
        <f t="shared" si="904"/>
        <v>0</v>
      </c>
      <c r="AJ191" s="303">
        <f t="shared" si="904"/>
        <v>0</v>
      </c>
      <c r="AK191" s="240">
        <f t="shared" si="904"/>
        <v>66000</v>
      </c>
      <c r="AL191" s="241">
        <f t="shared" si="904"/>
        <v>0</v>
      </c>
      <c r="AM191" s="241">
        <f t="shared" si="904"/>
        <v>0</v>
      </c>
      <c r="AN191" s="241">
        <f t="shared" si="904"/>
        <v>0</v>
      </c>
      <c r="AO191" s="241">
        <f t="shared" si="904"/>
        <v>0</v>
      </c>
      <c r="AP191" s="241">
        <f t="shared" si="904"/>
        <v>0</v>
      </c>
      <c r="AQ191" s="239">
        <f t="shared" si="904"/>
        <v>0</v>
      </c>
      <c r="AR191" s="192"/>
      <c r="AS191" s="191"/>
      <c r="AT191" s="191"/>
      <c r="AU191" s="191"/>
      <c r="AV191" s="191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  <c r="DJ191" s="192"/>
      <c r="DK191" s="192"/>
      <c r="DL191" s="192"/>
      <c r="DM191" s="192"/>
      <c r="DN191" s="192"/>
      <c r="DO191" s="192"/>
      <c r="DP191" s="192"/>
      <c r="DQ191" s="192"/>
      <c r="DR191" s="192"/>
      <c r="DS191" s="192"/>
      <c r="DT191" s="192"/>
      <c r="DU191" s="192"/>
      <c r="DV191" s="192"/>
      <c r="DW191" s="192"/>
      <c r="DX191" s="192"/>
      <c r="DY191" s="192"/>
      <c r="DZ191" s="192"/>
      <c r="EA191" s="192"/>
      <c r="EB191" s="192"/>
      <c r="EC191" s="192"/>
      <c r="ED191" s="192"/>
      <c r="EE191" s="192"/>
      <c r="EF191" s="192"/>
    </row>
    <row r="192" spans="1:136" s="73" customFormat="1" ht="24.75" customHeight="1" x14ac:dyDescent="0.25">
      <c r="A192" s="563">
        <v>42</v>
      </c>
      <c r="B192" s="564"/>
      <c r="C192" s="437"/>
      <c r="D192" s="565" t="s">
        <v>45</v>
      </c>
      <c r="E192" s="565"/>
      <c r="F192" s="565"/>
      <c r="G192" s="566"/>
      <c r="H192" s="75">
        <f t="shared" si="875"/>
        <v>76000</v>
      </c>
      <c r="I192" s="77">
        <f t="shared" ref="I192:S192" si="905">SUM(I193:I195)</f>
        <v>0</v>
      </c>
      <c r="J192" s="61">
        <f t="shared" si="905"/>
        <v>10000</v>
      </c>
      <c r="K192" s="79">
        <f t="shared" si="905"/>
        <v>0</v>
      </c>
      <c r="L192" s="301">
        <f t="shared" si="905"/>
        <v>0</v>
      </c>
      <c r="M192" s="95">
        <f t="shared" si="905"/>
        <v>66000</v>
      </c>
      <c r="N192" s="78">
        <f t="shared" si="905"/>
        <v>0</v>
      </c>
      <c r="O192" s="78">
        <f t="shared" si="905"/>
        <v>0</v>
      </c>
      <c r="P192" s="78">
        <f t="shared" si="905"/>
        <v>0</v>
      </c>
      <c r="Q192" s="78">
        <f t="shared" si="905"/>
        <v>0</v>
      </c>
      <c r="R192" s="78">
        <f t="shared" si="905"/>
        <v>0</v>
      </c>
      <c r="S192" s="79">
        <f t="shared" si="905"/>
        <v>0</v>
      </c>
      <c r="T192" s="237">
        <f t="shared" si="878"/>
        <v>0</v>
      </c>
      <c r="U192" s="77">
        <f t="shared" ref="U192:AE192" si="906">SUM(U193:U195)</f>
        <v>0</v>
      </c>
      <c r="V192" s="61">
        <f t="shared" si="906"/>
        <v>0</v>
      </c>
      <c r="W192" s="79">
        <f t="shared" si="906"/>
        <v>0</v>
      </c>
      <c r="X192" s="301">
        <f t="shared" si="906"/>
        <v>0</v>
      </c>
      <c r="Y192" s="95">
        <f t="shared" si="906"/>
        <v>0</v>
      </c>
      <c r="Z192" s="78">
        <f t="shared" si="906"/>
        <v>0</v>
      </c>
      <c r="AA192" s="78">
        <f t="shared" si="906"/>
        <v>0</v>
      </c>
      <c r="AB192" s="78">
        <f t="shared" si="906"/>
        <v>0</v>
      </c>
      <c r="AC192" s="78">
        <f t="shared" si="906"/>
        <v>0</v>
      </c>
      <c r="AD192" s="78">
        <f t="shared" si="906"/>
        <v>0</v>
      </c>
      <c r="AE192" s="79">
        <f t="shared" si="906"/>
        <v>0</v>
      </c>
      <c r="AF192" s="262">
        <f t="shared" si="882"/>
        <v>76000</v>
      </c>
      <c r="AG192" s="315">
        <f t="shared" ref="AG192:AQ192" si="907">SUM(AG193:AG195)</f>
        <v>0</v>
      </c>
      <c r="AH192" s="263">
        <f t="shared" si="907"/>
        <v>10000</v>
      </c>
      <c r="AI192" s="239">
        <f t="shared" si="907"/>
        <v>0</v>
      </c>
      <c r="AJ192" s="303">
        <f t="shared" si="907"/>
        <v>0</v>
      </c>
      <c r="AK192" s="240">
        <f t="shared" si="907"/>
        <v>66000</v>
      </c>
      <c r="AL192" s="241">
        <f t="shared" si="907"/>
        <v>0</v>
      </c>
      <c r="AM192" s="241">
        <f t="shared" si="907"/>
        <v>0</v>
      </c>
      <c r="AN192" s="241">
        <f t="shared" si="907"/>
        <v>0</v>
      </c>
      <c r="AO192" s="241">
        <f t="shared" si="907"/>
        <v>0</v>
      </c>
      <c r="AP192" s="241">
        <f t="shared" si="907"/>
        <v>0</v>
      </c>
      <c r="AQ192" s="239">
        <f t="shared" si="907"/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3" customFormat="1" ht="15" x14ac:dyDescent="0.25">
      <c r="A193" s="231"/>
      <c r="B193" s="179"/>
      <c r="C193" s="179">
        <v>421</v>
      </c>
      <c r="D193" s="567" t="s">
        <v>71</v>
      </c>
      <c r="E193" s="567"/>
      <c r="F193" s="567"/>
      <c r="G193" s="568"/>
      <c r="H193" s="76">
        <f t="shared" si="875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878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882"/>
        <v>0</v>
      </c>
      <c r="AG193" s="29">
        <f t="shared" ref="AG193:AG195" si="908">I193+U193</f>
        <v>0</v>
      </c>
      <c r="AH193" s="92">
        <f t="shared" ref="AH193:AH195" si="909">J193+V193</f>
        <v>0</v>
      </c>
      <c r="AI193" s="31">
        <f t="shared" ref="AI193:AI195" si="910">K193+W193</f>
        <v>0</v>
      </c>
      <c r="AJ193" s="326">
        <f t="shared" ref="AJ193:AJ195" si="911">L193+X193</f>
        <v>0</v>
      </c>
      <c r="AK193" s="290">
        <f t="shared" ref="AK193:AK195" si="912">M193+Y193</f>
        <v>0</v>
      </c>
      <c r="AL193" s="30">
        <f t="shared" ref="AL193:AL195" si="913">N193+Z193</f>
        <v>0</v>
      </c>
      <c r="AM193" s="30">
        <f t="shared" ref="AM193:AM195" si="914">O193+AA193</f>
        <v>0</v>
      </c>
      <c r="AN193" s="30">
        <f t="shared" ref="AN193:AN195" si="915">P193+AB193</f>
        <v>0</v>
      </c>
      <c r="AO193" s="30">
        <f t="shared" ref="AO193:AO195" si="916">Q193+AC193</f>
        <v>0</v>
      </c>
      <c r="AP193" s="30">
        <f t="shared" ref="AP193:AP195" si="917">R193+AD193</f>
        <v>0</v>
      </c>
      <c r="AQ193" s="31">
        <f t="shared" ref="AQ193:AQ195" si="918">S193+AE193</f>
        <v>0</v>
      </c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</row>
    <row r="194" spans="1:136" s="72" customFormat="1" ht="14.25" x14ac:dyDescent="0.25">
      <c r="A194" s="230"/>
      <c r="B194" s="179"/>
      <c r="C194" s="179">
        <v>422</v>
      </c>
      <c r="D194" s="567" t="s">
        <v>11</v>
      </c>
      <c r="E194" s="567"/>
      <c r="F194" s="567"/>
      <c r="G194" s="568"/>
      <c r="H194" s="76">
        <f t="shared" ref="H194" si="919">SUM(I194:S194)</f>
        <v>76000</v>
      </c>
      <c r="I194" s="80"/>
      <c r="J194" s="94">
        <v>10000</v>
      </c>
      <c r="K194" s="82"/>
      <c r="L194" s="302"/>
      <c r="M194" s="118">
        <v>66000</v>
      </c>
      <c r="N194" s="81"/>
      <c r="O194" s="81"/>
      <c r="P194" s="81"/>
      <c r="Q194" s="81"/>
      <c r="R194" s="81"/>
      <c r="S194" s="82"/>
      <c r="T194" s="28">
        <f t="shared" ref="T194" si="920">SUM(U194:AE194)</f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449">
        <f t="shared" ref="AF194" si="921">SUM(AG194:AQ194)</f>
        <v>76000</v>
      </c>
      <c r="AG194" s="29">
        <f t="shared" ref="AG194" si="922">I194+U194</f>
        <v>0</v>
      </c>
      <c r="AH194" s="92">
        <f t="shared" ref="AH194" si="923">J194+V194</f>
        <v>10000</v>
      </c>
      <c r="AI194" s="31">
        <f t="shared" ref="AI194" si="924">K194+W194</f>
        <v>0</v>
      </c>
      <c r="AJ194" s="326">
        <f t="shared" ref="AJ194" si="925">L194+X194</f>
        <v>0</v>
      </c>
      <c r="AK194" s="290">
        <f t="shared" ref="AK194" si="926">M194+Y194</f>
        <v>66000</v>
      </c>
      <c r="AL194" s="30">
        <f t="shared" ref="AL194" si="927">N194+Z194</f>
        <v>0</v>
      </c>
      <c r="AM194" s="30">
        <f t="shared" ref="AM194" si="928">O194+AA194</f>
        <v>0</v>
      </c>
      <c r="AN194" s="30">
        <f t="shared" ref="AN194" si="929">P194+AB194</f>
        <v>0</v>
      </c>
      <c r="AO194" s="30">
        <f t="shared" ref="AO194" si="930">Q194+AC194</f>
        <v>0</v>
      </c>
      <c r="AP194" s="30">
        <f t="shared" ref="AP194" si="931">R194+AD194</f>
        <v>0</v>
      </c>
      <c r="AQ194" s="31">
        <f t="shared" ref="AQ194" si="932">S194+AE194</f>
        <v>0</v>
      </c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4.25" x14ac:dyDescent="0.25">
      <c r="A195" s="230"/>
      <c r="B195" s="179"/>
      <c r="C195" s="179">
        <v>426</v>
      </c>
      <c r="D195" s="567" t="s">
        <v>85</v>
      </c>
      <c r="E195" s="567"/>
      <c r="F195" s="567"/>
      <c r="G195" s="568"/>
      <c r="H195" s="76">
        <f t="shared" si="875"/>
        <v>0</v>
      </c>
      <c r="I195" s="80"/>
      <c r="J195" s="94"/>
      <c r="K195" s="82"/>
      <c r="L195" s="302"/>
      <c r="M195" s="118"/>
      <c r="N195" s="81"/>
      <c r="O195" s="81"/>
      <c r="P195" s="81"/>
      <c r="Q195" s="81"/>
      <c r="R195" s="81"/>
      <c r="S195" s="82"/>
      <c r="T195" s="28">
        <f t="shared" si="878"/>
        <v>0</v>
      </c>
      <c r="U195" s="80"/>
      <c r="V195" s="94"/>
      <c r="W195" s="82"/>
      <c r="X195" s="302"/>
      <c r="Y195" s="118"/>
      <c r="Z195" s="81"/>
      <c r="AA195" s="81"/>
      <c r="AB195" s="81"/>
      <c r="AC195" s="81"/>
      <c r="AD195" s="81"/>
      <c r="AE195" s="82"/>
      <c r="AF195" s="449">
        <f t="shared" si="882"/>
        <v>0</v>
      </c>
      <c r="AG195" s="29">
        <f t="shared" si="908"/>
        <v>0</v>
      </c>
      <c r="AH195" s="92">
        <f t="shared" si="909"/>
        <v>0</v>
      </c>
      <c r="AI195" s="31">
        <f t="shared" si="910"/>
        <v>0</v>
      </c>
      <c r="AJ195" s="326">
        <f t="shared" si="911"/>
        <v>0</v>
      </c>
      <c r="AK195" s="290">
        <f t="shared" si="912"/>
        <v>0</v>
      </c>
      <c r="AL195" s="30">
        <f t="shared" si="913"/>
        <v>0</v>
      </c>
      <c r="AM195" s="30">
        <f t="shared" si="914"/>
        <v>0</v>
      </c>
      <c r="AN195" s="30">
        <f t="shared" si="915"/>
        <v>0</v>
      </c>
      <c r="AO195" s="30">
        <f t="shared" si="916"/>
        <v>0</v>
      </c>
      <c r="AP195" s="30">
        <f t="shared" si="917"/>
        <v>0</v>
      </c>
      <c r="AQ195" s="31">
        <f t="shared" si="918"/>
        <v>0</v>
      </c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62" customFormat="1" ht="10.5" customHeight="1" x14ac:dyDescent="0.25">
      <c r="A196" s="430"/>
      <c r="B196" s="431"/>
      <c r="C196" s="431"/>
      <c r="D196" s="432"/>
      <c r="E196" s="432"/>
      <c r="F196" s="432"/>
      <c r="G196" s="432"/>
      <c r="H196" s="91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1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125"/>
    </row>
    <row r="197" spans="1:136" s="74" customFormat="1" ht="28.5" customHeight="1" x14ac:dyDescent="0.25">
      <c r="A197" s="594" t="s">
        <v>301</v>
      </c>
      <c r="B197" s="595"/>
      <c r="C197" s="595"/>
      <c r="D197" s="598" t="s">
        <v>120</v>
      </c>
      <c r="E197" s="598"/>
      <c r="F197" s="598"/>
      <c r="G197" s="599"/>
      <c r="H197" s="83">
        <f>SUM(I197:S197)</f>
        <v>100000</v>
      </c>
      <c r="I197" s="84">
        <f>I198</f>
        <v>0</v>
      </c>
      <c r="J197" s="285">
        <f>J198</f>
        <v>0</v>
      </c>
      <c r="K197" s="86">
        <f t="shared" ref="K197:AI198" si="933">K198</f>
        <v>0</v>
      </c>
      <c r="L197" s="300">
        <f t="shared" si="933"/>
        <v>0</v>
      </c>
      <c r="M197" s="120">
        <f t="shared" si="933"/>
        <v>100000</v>
      </c>
      <c r="N197" s="85">
        <f t="shared" si="933"/>
        <v>0</v>
      </c>
      <c r="O197" s="85">
        <f t="shared" si="933"/>
        <v>0</v>
      </c>
      <c r="P197" s="85">
        <f t="shared" si="933"/>
        <v>0</v>
      </c>
      <c r="Q197" s="85">
        <f t="shared" si="933"/>
        <v>0</v>
      </c>
      <c r="R197" s="85">
        <f t="shared" si="933"/>
        <v>0</v>
      </c>
      <c r="S197" s="86">
        <f t="shared" si="933"/>
        <v>0</v>
      </c>
      <c r="T197" s="245">
        <f>SUM(U197:AE197)</f>
        <v>151781.28</v>
      </c>
      <c r="U197" s="84">
        <f>U198</f>
        <v>0</v>
      </c>
      <c r="V197" s="285">
        <f>V198</f>
        <v>0</v>
      </c>
      <c r="W197" s="86">
        <f t="shared" si="933"/>
        <v>0</v>
      </c>
      <c r="X197" s="300">
        <f t="shared" si="933"/>
        <v>0</v>
      </c>
      <c r="Y197" s="120">
        <f t="shared" si="933"/>
        <v>151781.28</v>
      </c>
      <c r="Z197" s="85">
        <f t="shared" si="933"/>
        <v>0</v>
      </c>
      <c r="AA197" s="85">
        <f t="shared" si="933"/>
        <v>0</v>
      </c>
      <c r="AB197" s="85">
        <f t="shared" si="933"/>
        <v>0</v>
      </c>
      <c r="AC197" s="85">
        <f t="shared" si="933"/>
        <v>0</v>
      </c>
      <c r="AD197" s="85">
        <f t="shared" si="933"/>
        <v>0</v>
      </c>
      <c r="AE197" s="86">
        <f t="shared" si="933"/>
        <v>0</v>
      </c>
      <c r="AF197" s="261">
        <f>SUM(AG197:AQ197)</f>
        <v>251781.28</v>
      </c>
      <c r="AG197" s="468">
        <f>AG198</f>
        <v>0</v>
      </c>
      <c r="AH197" s="469">
        <f>AH198</f>
        <v>0</v>
      </c>
      <c r="AI197" s="470">
        <f t="shared" si="933"/>
        <v>0</v>
      </c>
      <c r="AJ197" s="471">
        <f t="shared" ref="AI197:AQ198" si="934">AJ198</f>
        <v>0</v>
      </c>
      <c r="AK197" s="472">
        <f t="shared" si="934"/>
        <v>251781.28</v>
      </c>
      <c r="AL197" s="473">
        <f t="shared" si="934"/>
        <v>0</v>
      </c>
      <c r="AM197" s="473">
        <f t="shared" si="934"/>
        <v>0</v>
      </c>
      <c r="AN197" s="473">
        <f t="shared" si="934"/>
        <v>0</v>
      </c>
      <c r="AO197" s="473">
        <f t="shared" si="934"/>
        <v>0</v>
      </c>
      <c r="AP197" s="473">
        <f t="shared" si="934"/>
        <v>0</v>
      </c>
      <c r="AQ197" s="470">
        <f t="shared" si="934"/>
        <v>0</v>
      </c>
      <c r="AR197" s="192"/>
      <c r="AS197" s="191"/>
      <c r="AT197" s="191"/>
      <c r="AU197" s="191"/>
      <c r="AV197" s="191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4" customFormat="1" ht="15.75" customHeight="1" x14ac:dyDescent="0.25">
      <c r="A198" s="436">
        <v>3</v>
      </c>
      <c r="B198" s="68"/>
      <c r="C198" s="90"/>
      <c r="D198" s="565" t="s">
        <v>16</v>
      </c>
      <c r="E198" s="565"/>
      <c r="F198" s="565"/>
      <c r="G198" s="566"/>
      <c r="H198" s="75">
        <f>SUM(I198:S198)</f>
        <v>100000</v>
      </c>
      <c r="I198" s="77">
        <f>I199</f>
        <v>0</v>
      </c>
      <c r="J198" s="61">
        <f>J199</f>
        <v>0</v>
      </c>
      <c r="K198" s="79">
        <f t="shared" si="933"/>
        <v>0</v>
      </c>
      <c r="L198" s="301">
        <f t="shared" si="933"/>
        <v>0</v>
      </c>
      <c r="M198" s="95">
        <f t="shared" si="933"/>
        <v>100000</v>
      </c>
      <c r="N198" s="78">
        <f t="shared" si="933"/>
        <v>0</v>
      </c>
      <c r="O198" s="78">
        <f t="shared" si="933"/>
        <v>0</v>
      </c>
      <c r="P198" s="78">
        <f t="shared" si="933"/>
        <v>0</v>
      </c>
      <c r="Q198" s="78">
        <f t="shared" si="933"/>
        <v>0</v>
      </c>
      <c r="R198" s="78">
        <f t="shared" si="933"/>
        <v>0</v>
      </c>
      <c r="S198" s="79">
        <f t="shared" si="933"/>
        <v>0</v>
      </c>
      <c r="T198" s="237">
        <f>SUM(U198:AE198)</f>
        <v>151781.28</v>
      </c>
      <c r="U198" s="77">
        <f>U199</f>
        <v>0</v>
      </c>
      <c r="V198" s="61">
        <f>V199</f>
        <v>0</v>
      </c>
      <c r="W198" s="79">
        <f t="shared" si="933"/>
        <v>0</v>
      </c>
      <c r="X198" s="301">
        <f t="shared" si="933"/>
        <v>0</v>
      </c>
      <c r="Y198" s="95">
        <f t="shared" si="933"/>
        <v>151781.28</v>
      </c>
      <c r="Z198" s="78">
        <f t="shared" si="933"/>
        <v>0</v>
      </c>
      <c r="AA198" s="78">
        <f t="shared" si="933"/>
        <v>0</v>
      </c>
      <c r="AB198" s="78">
        <f t="shared" si="933"/>
        <v>0</v>
      </c>
      <c r="AC198" s="78">
        <f t="shared" si="933"/>
        <v>0</v>
      </c>
      <c r="AD198" s="78">
        <f t="shared" si="933"/>
        <v>0</v>
      </c>
      <c r="AE198" s="79">
        <f t="shared" si="933"/>
        <v>0</v>
      </c>
      <c r="AF198" s="262">
        <f>SUM(AG198:AQ198)</f>
        <v>251781.28</v>
      </c>
      <c r="AG198" s="315">
        <f>AG199</f>
        <v>0</v>
      </c>
      <c r="AH198" s="263">
        <f>AH199</f>
        <v>0</v>
      </c>
      <c r="AI198" s="239">
        <f t="shared" si="934"/>
        <v>0</v>
      </c>
      <c r="AJ198" s="303">
        <f t="shared" si="934"/>
        <v>0</v>
      </c>
      <c r="AK198" s="240">
        <f t="shared" si="934"/>
        <v>251781.28</v>
      </c>
      <c r="AL198" s="241">
        <f t="shared" si="934"/>
        <v>0</v>
      </c>
      <c r="AM198" s="241">
        <f t="shared" si="934"/>
        <v>0</v>
      </c>
      <c r="AN198" s="241">
        <f t="shared" si="934"/>
        <v>0</v>
      </c>
      <c r="AO198" s="241">
        <f t="shared" si="934"/>
        <v>0</v>
      </c>
      <c r="AP198" s="241">
        <f t="shared" si="934"/>
        <v>0</v>
      </c>
      <c r="AQ198" s="239">
        <f t="shared" si="934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15.75" customHeight="1" x14ac:dyDescent="0.25">
      <c r="A199" s="563">
        <v>32</v>
      </c>
      <c r="B199" s="564"/>
      <c r="C199" s="90"/>
      <c r="D199" s="565" t="s">
        <v>4</v>
      </c>
      <c r="E199" s="565"/>
      <c r="F199" s="565"/>
      <c r="G199" s="566"/>
      <c r="H199" s="75">
        <f>SUM(I199:S199)</f>
        <v>100000</v>
      </c>
      <c r="I199" s="77">
        <f>I200+I201</f>
        <v>0</v>
      </c>
      <c r="J199" s="61">
        <f>J200+J201</f>
        <v>0</v>
      </c>
      <c r="K199" s="79">
        <f t="shared" ref="K199:S199" si="935">K200+K201</f>
        <v>0</v>
      </c>
      <c r="L199" s="301">
        <f t="shared" si="935"/>
        <v>0</v>
      </c>
      <c r="M199" s="95">
        <f t="shared" si="935"/>
        <v>100000</v>
      </c>
      <c r="N199" s="78">
        <f t="shared" si="935"/>
        <v>0</v>
      </c>
      <c r="O199" s="78">
        <f t="shared" ref="O199" si="936">O200+O201</f>
        <v>0</v>
      </c>
      <c r="P199" s="78">
        <f t="shared" si="935"/>
        <v>0</v>
      </c>
      <c r="Q199" s="78">
        <f t="shared" si="935"/>
        <v>0</v>
      </c>
      <c r="R199" s="78">
        <f t="shared" si="935"/>
        <v>0</v>
      </c>
      <c r="S199" s="79">
        <f t="shared" si="935"/>
        <v>0</v>
      </c>
      <c r="T199" s="237">
        <f>SUM(U199:AE199)</f>
        <v>151781.28</v>
      </c>
      <c r="U199" s="77">
        <f>U200+U201</f>
        <v>0</v>
      </c>
      <c r="V199" s="61">
        <f>V200+V201</f>
        <v>0</v>
      </c>
      <c r="W199" s="79">
        <f t="shared" ref="W199:AE199" si="937">W200+W201</f>
        <v>0</v>
      </c>
      <c r="X199" s="301">
        <f t="shared" si="937"/>
        <v>0</v>
      </c>
      <c r="Y199" s="95">
        <f t="shared" si="937"/>
        <v>151781.28</v>
      </c>
      <c r="Z199" s="78">
        <f t="shared" si="937"/>
        <v>0</v>
      </c>
      <c r="AA199" s="78">
        <f t="shared" ref="AA199" si="938">AA200+AA201</f>
        <v>0</v>
      </c>
      <c r="AB199" s="78">
        <f t="shared" si="937"/>
        <v>0</v>
      </c>
      <c r="AC199" s="78">
        <f t="shared" si="937"/>
        <v>0</v>
      </c>
      <c r="AD199" s="78">
        <f t="shared" si="937"/>
        <v>0</v>
      </c>
      <c r="AE199" s="79">
        <f t="shared" si="937"/>
        <v>0</v>
      </c>
      <c r="AF199" s="262">
        <f>SUM(AG199:AQ199)</f>
        <v>251781.28</v>
      </c>
      <c r="AG199" s="315">
        <f>AG200+AG201</f>
        <v>0</v>
      </c>
      <c r="AH199" s="263">
        <f>AH200+AH201</f>
        <v>0</v>
      </c>
      <c r="AI199" s="239">
        <f t="shared" ref="AI199:AQ199" si="939">AI200+AI201</f>
        <v>0</v>
      </c>
      <c r="AJ199" s="303">
        <f t="shared" si="939"/>
        <v>0</v>
      </c>
      <c r="AK199" s="240">
        <f t="shared" si="939"/>
        <v>251781.28</v>
      </c>
      <c r="AL199" s="241">
        <f t="shared" si="939"/>
        <v>0</v>
      </c>
      <c r="AM199" s="241">
        <f t="shared" ref="AM199" si="940">AM200+AM201</f>
        <v>0</v>
      </c>
      <c r="AN199" s="241">
        <f t="shared" si="939"/>
        <v>0</v>
      </c>
      <c r="AO199" s="241">
        <f t="shared" si="939"/>
        <v>0</v>
      </c>
      <c r="AP199" s="241">
        <f t="shared" si="939"/>
        <v>0</v>
      </c>
      <c r="AQ199" s="239">
        <f t="shared" si="939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2" customFormat="1" ht="15.75" customHeight="1" x14ac:dyDescent="0.25">
      <c r="A200" s="230"/>
      <c r="B200" s="179"/>
      <c r="C200" s="179">
        <v>322</v>
      </c>
      <c r="D200" s="567" t="s">
        <v>6</v>
      </c>
      <c r="E200" s="567"/>
      <c r="F200" s="567"/>
      <c r="G200" s="567"/>
      <c r="H200" s="76">
        <f>SUM(I200:S200)</f>
        <v>50000</v>
      </c>
      <c r="I200" s="80"/>
      <c r="J200" s="94"/>
      <c r="K200" s="82"/>
      <c r="L200" s="302"/>
      <c r="M200" s="118">
        <v>50000</v>
      </c>
      <c r="N200" s="81"/>
      <c r="O200" s="81"/>
      <c r="P200" s="81"/>
      <c r="Q200" s="81"/>
      <c r="R200" s="81"/>
      <c r="S200" s="82"/>
      <c r="T200" s="28">
        <f>SUM(U200:AE200)</f>
        <v>51781.279999999999</v>
      </c>
      <c r="U200" s="80"/>
      <c r="V200" s="94"/>
      <c r="W200" s="82"/>
      <c r="X200" s="302"/>
      <c r="Y200" s="118">
        <v>51781.279999999999</v>
      </c>
      <c r="Z200" s="81"/>
      <c r="AA200" s="81"/>
      <c r="AB200" s="81"/>
      <c r="AC200" s="81"/>
      <c r="AD200" s="81"/>
      <c r="AE200" s="82"/>
      <c r="AF200" s="109">
        <f>SUM(AG200:AQ200)</f>
        <v>101781.28</v>
      </c>
      <c r="AG200" s="29">
        <f t="shared" ref="AG200:AG201" si="941">I200+U200</f>
        <v>0</v>
      </c>
      <c r="AH200" s="92">
        <f t="shared" ref="AH200:AH201" si="942">J200+V200</f>
        <v>0</v>
      </c>
      <c r="AI200" s="31">
        <f t="shared" ref="AI200:AI201" si="943">K200+W200</f>
        <v>0</v>
      </c>
      <c r="AJ200" s="326">
        <f t="shared" ref="AJ200:AJ201" si="944">L200+X200</f>
        <v>0</v>
      </c>
      <c r="AK200" s="290">
        <f t="shared" ref="AK200:AK201" si="945">M200+Y200</f>
        <v>101781.28</v>
      </c>
      <c r="AL200" s="30">
        <f t="shared" ref="AL200:AL201" si="946">N200+Z200</f>
        <v>0</v>
      </c>
      <c r="AM200" s="30">
        <f t="shared" ref="AM200:AM201" si="947">O200+AA200</f>
        <v>0</v>
      </c>
      <c r="AN200" s="30">
        <f t="shared" ref="AN200:AN201" si="948">P200+AB200</f>
        <v>0</v>
      </c>
      <c r="AO200" s="30">
        <f t="shared" ref="AO200:AO201" si="949">Q200+AC200</f>
        <v>0</v>
      </c>
      <c r="AP200" s="30">
        <f t="shared" ref="AP200:AP201" si="950">R200+AD200</f>
        <v>0</v>
      </c>
      <c r="AQ200" s="31">
        <f t="shared" ref="AQ200:AQ201" si="951">S200+AE200</f>
        <v>0</v>
      </c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323</v>
      </c>
      <c r="D201" s="567" t="s">
        <v>7</v>
      </c>
      <c r="E201" s="567"/>
      <c r="F201" s="567"/>
      <c r="G201" s="567"/>
      <c r="H201" s="76">
        <f>SUM(I201:S201)</f>
        <v>50000</v>
      </c>
      <c r="I201" s="80"/>
      <c r="J201" s="94"/>
      <c r="K201" s="82"/>
      <c r="L201" s="302"/>
      <c r="M201" s="118">
        <v>50000</v>
      </c>
      <c r="N201" s="81"/>
      <c r="O201" s="81"/>
      <c r="P201" s="81"/>
      <c r="Q201" s="81"/>
      <c r="R201" s="81"/>
      <c r="S201" s="82"/>
      <c r="T201" s="28">
        <f>SUM(U201:AE201)</f>
        <v>100000</v>
      </c>
      <c r="U201" s="80"/>
      <c r="V201" s="94"/>
      <c r="W201" s="82"/>
      <c r="X201" s="302"/>
      <c r="Y201" s="118">
        <v>100000</v>
      </c>
      <c r="Z201" s="81"/>
      <c r="AA201" s="81"/>
      <c r="AB201" s="81"/>
      <c r="AC201" s="81"/>
      <c r="AD201" s="81"/>
      <c r="AE201" s="82"/>
      <c r="AF201" s="109">
        <f>SUM(AG201:AQ201)</f>
        <v>150000</v>
      </c>
      <c r="AG201" s="29">
        <f t="shared" si="941"/>
        <v>0</v>
      </c>
      <c r="AH201" s="92">
        <f t="shared" si="942"/>
        <v>0</v>
      </c>
      <c r="AI201" s="31">
        <f t="shared" si="943"/>
        <v>0</v>
      </c>
      <c r="AJ201" s="326">
        <f t="shared" si="944"/>
        <v>0</v>
      </c>
      <c r="AK201" s="290">
        <f t="shared" si="945"/>
        <v>150000</v>
      </c>
      <c r="AL201" s="30">
        <f t="shared" si="946"/>
        <v>0</v>
      </c>
      <c r="AM201" s="30">
        <f t="shared" si="947"/>
        <v>0</v>
      </c>
      <c r="AN201" s="30">
        <f t="shared" si="948"/>
        <v>0</v>
      </c>
      <c r="AO201" s="30">
        <f t="shared" si="949"/>
        <v>0</v>
      </c>
      <c r="AP201" s="30">
        <f t="shared" si="950"/>
        <v>0</v>
      </c>
      <c r="AQ201" s="31">
        <f t="shared" si="951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  <c r="AR202" s="206"/>
      <c r="AS202" s="191"/>
      <c r="AT202" s="191"/>
      <c r="AU202" s="191"/>
      <c r="AV202" s="191"/>
    </row>
    <row r="203" spans="1:136" s="110" customFormat="1" ht="27" customHeight="1" x14ac:dyDescent="0.25">
      <c r="A203" s="603" t="s">
        <v>131</v>
      </c>
      <c r="B203" s="604"/>
      <c r="C203" s="604"/>
      <c r="D203" s="605" t="s">
        <v>132</v>
      </c>
      <c r="E203" s="605"/>
      <c r="F203" s="605"/>
      <c r="G203" s="606"/>
      <c r="H203" s="97">
        <f t="shared" ref="H203:H208" si="952">SUM(I203:S203)</f>
        <v>0</v>
      </c>
      <c r="I203" s="98">
        <f t="shared" ref="I203:J205" si="953">I204</f>
        <v>0</v>
      </c>
      <c r="J203" s="284">
        <f t="shared" si="953"/>
        <v>0</v>
      </c>
      <c r="K203" s="122">
        <f t="shared" ref="K203:S203" si="954">K204</f>
        <v>0</v>
      </c>
      <c r="L203" s="299">
        <f t="shared" si="954"/>
        <v>0</v>
      </c>
      <c r="M203" s="119">
        <f t="shared" si="954"/>
        <v>0</v>
      </c>
      <c r="N203" s="99">
        <f t="shared" si="954"/>
        <v>0</v>
      </c>
      <c r="O203" s="99">
        <f t="shared" si="954"/>
        <v>0</v>
      </c>
      <c r="P203" s="99">
        <f t="shared" si="954"/>
        <v>0</v>
      </c>
      <c r="Q203" s="99">
        <f t="shared" si="954"/>
        <v>0</v>
      </c>
      <c r="R203" s="99">
        <f t="shared" si="954"/>
        <v>0</v>
      </c>
      <c r="S203" s="122">
        <f t="shared" si="954"/>
        <v>0</v>
      </c>
      <c r="T203" s="246">
        <f t="shared" ref="T203:T208" si="955">SUM(U203:AE203)</f>
        <v>0</v>
      </c>
      <c r="U203" s="98">
        <f t="shared" ref="U203:AE203" si="956">U204</f>
        <v>0</v>
      </c>
      <c r="V203" s="284">
        <f t="shared" si="956"/>
        <v>0</v>
      </c>
      <c r="W203" s="122">
        <f t="shared" si="956"/>
        <v>0</v>
      </c>
      <c r="X203" s="299">
        <f t="shared" si="956"/>
        <v>0</v>
      </c>
      <c r="Y203" s="119">
        <f t="shared" si="956"/>
        <v>0</v>
      </c>
      <c r="Z203" s="99">
        <f t="shared" si="956"/>
        <v>0</v>
      </c>
      <c r="AA203" s="99">
        <f t="shared" si="956"/>
        <v>0</v>
      </c>
      <c r="AB203" s="99">
        <f t="shared" si="956"/>
        <v>0</v>
      </c>
      <c r="AC203" s="99">
        <f t="shared" si="956"/>
        <v>0</v>
      </c>
      <c r="AD203" s="99">
        <f t="shared" si="956"/>
        <v>0</v>
      </c>
      <c r="AE203" s="122">
        <f t="shared" si="956"/>
        <v>0</v>
      </c>
      <c r="AF203" s="260">
        <f t="shared" ref="AF203:AF208" si="957">SUM(AG203:AQ203)</f>
        <v>0</v>
      </c>
      <c r="AG203" s="462">
        <f t="shared" ref="AG203:AQ203" si="958">AG204</f>
        <v>0</v>
      </c>
      <c r="AH203" s="463">
        <f t="shared" si="958"/>
        <v>0</v>
      </c>
      <c r="AI203" s="464">
        <f t="shared" si="958"/>
        <v>0</v>
      </c>
      <c r="AJ203" s="465">
        <f t="shared" si="958"/>
        <v>0</v>
      </c>
      <c r="AK203" s="466">
        <f t="shared" si="958"/>
        <v>0</v>
      </c>
      <c r="AL203" s="467">
        <f t="shared" si="958"/>
        <v>0</v>
      </c>
      <c r="AM203" s="467">
        <f t="shared" si="958"/>
        <v>0</v>
      </c>
      <c r="AN203" s="467">
        <f t="shared" si="958"/>
        <v>0</v>
      </c>
      <c r="AO203" s="467">
        <f>AO204</f>
        <v>0</v>
      </c>
      <c r="AP203" s="467">
        <f t="shared" si="958"/>
        <v>0</v>
      </c>
      <c r="AQ203" s="464">
        <f t="shared" si="958"/>
        <v>0</v>
      </c>
      <c r="AR203" s="206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1"/>
      <c r="CJ203" s="191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1"/>
      <c r="CV203" s="191"/>
      <c r="CW203" s="191"/>
      <c r="CX203" s="191"/>
      <c r="CY203" s="191"/>
      <c r="CZ203" s="191"/>
      <c r="DA203" s="191"/>
      <c r="DB203" s="191"/>
      <c r="DC203" s="191"/>
      <c r="DD203" s="191"/>
      <c r="DE203" s="191"/>
      <c r="DF203" s="191"/>
      <c r="DG203" s="191"/>
      <c r="DH203" s="191"/>
      <c r="DI203" s="191"/>
      <c r="DJ203" s="191"/>
      <c r="DK203" s="191"/>
      <c r="DL203" s="191"/>
      <c r="DM203" s="191"/>
      <c r="DN203" s="191"/>
      <c r="DO203" s="191"/>
      <c r="DP203" s="191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191"/>
      <c r="EE203" s="191"/>
      <c r="EF203" s="191"/>
    </row>
    <row r="204" spans="1:136" s="64" customFormat="1" ht="26.1" customHeight="1" x14ac:dyDescent="0.25">
      <c r="A204" s="594" t="s">
        <v>133</v>
      </c>
      <c r="B204" s="595"/>
      <c r="C204" s="595"/>
      <c r="D204" s="598" t="s">
        <v>134</v>
      </c>
      <c r="E204" s="598"/>
      <c r="F204" s="598"/>
      <c r="G204" s="599"/>
      <c r="H204" s="83">
        <f t="shared" si="952"/>
        <v>0</v>
      </c>
      <c r="I204" s="84">
        <f t="shared" si="953"/>
        <v>0</v>
      </c>
      <c r="J204" s="285">
        <f t="shared" si="953"/>
        <v>0</v>
      </c>
      <c r="K204" s="86">
        <f t="shared" ref="K204:S205" si="959">K205</f>
        <v>0</v>
      </c>
      <c r="L204" s="300">
        <f t="shared" si="959"/>
        <v>0</v>
      </c>
      <c r="M204" s="120">
        <f t="shared" si="959"/>
        <v>0</v>
      </c>
      <c r="N204" s="85">
        <f t="shared" si="959"/>
        <v>0</v>
      </c>
      <c r="O204" s="85">
        <f t="shared" si="959"/>
        <v>0</v>
      </c>
      <c r="P204" s="85">
        <f t="shared" si="959"/>
        <v>0</v>
      </c>
      <c r="Q204" s="85">
        <f t="shared" si="959"/>
        <v>0</v>
      </c>
      <c r="R204" s="85">
        <f t="shared" si="959"/>
        <v>0</v>
      </c>
      <c r="S204" s="86">
        <f t="shared" si="959"/>
        <v>0</v>
      </c>
      <c r="T204" s="245">
        <f t="shared" si="955"/>
        <v>0</v>
      </c>
      <c r="U204" s="84">
        <f t="shared" ref="U204:AE205" si="960">U205</f>
        <v>0</v>
      </c>
      <c r="V204" s="285">
        <f t="shared" si="960"/>
        <v>0</v>
      </c>
      <c r="W204" s="86">
        <f t="shared" si="960"/>
        <v>0</v>
      </c>
      <c r="X204" s="300">
        <f t="shared" si="960"/>
        <v>0</v>
      </c>
      <c r="Y204" s="120">
        <f t="shared" si="960"/>
        <v>0</v>
      </c>
      <c r="Z204" s="85">
        <f t="shared" si="960"/>
        <v>0</v>
      </c>
      <c r="AA204" s="85">
        <f t="shared" si="960"/>
        <v>0</v>
      </c>
      <c r="AB204" s="85">
        <f t="shared" si="960"/>
        <v>0</v>
      </c>
      <c r="AC204" s="85">
        <f t="shared" si="960"/>
        <v>0</v>
      </c>
      <c r="AD204" s="85">
        <f t="shared" si="960"/>
        <v>0</v>
      </c>
      <c r="AE204" s="86">
        <f t="shared" si="960"/>
        <v>0</v>
      </c>
      <c r="AF204" s="261">
        <f t="shared" si="957"/>
        <v>0</v>
      </c>
      <c r="AG204" s="468">
        <f t="shared" ref="AG204:AN205" si="961">AG205</f>
        <v>0</v>
      </c>
      <c r="AH204" s="469">
        <f t="shared" si="961"/>
        <v>0</v>
      </c>
      <c r="AI204" s="470">
        <f t="shared" si="961"/>
        <v>0</v>
      </c>
      <c r="AJ204" s="471">
        <f t="shared" si="961"/>
        <v>0</v>
      </c>
      <c r="AK204" s="472">
        <f t="shared" si="961"/>
        <v>0</v>
      </c>
      <c r="AL204" s="473">
        <f t="shared" si="961"/>
        <v>0</v>
      </c>
      <c r="AM204" s="473">
        <f t="shared" si="961"/>
        <v>0</v>
      </c>
      <c r="AN204" s="473">
        <f t="shared" si="961"/>
        <v>0</v>
      </c>
      <c r="AO204" s="473">
        <f>AO205</f>
        <v>0</v>
      </c>
      <c r="AP204" s="473">
        <f>AP205</f>
        <v>0</v>
      </c>
      <c r="AQ204" s="470">
        <f>AQ205</f>
        <v>0</v>
      </c>
      <c r="AR204" s="206"/>
      <c r="AS204" s="190"/>
      <c r="AT204" s="190"/>
      <c r="AU204" s="190"/>
      <c r="AV204" s="190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89"/>
      <c r="DB204" s="189"/>
      <c r="DC204" s="189"/>
      <c r="DD204" s="189"/>
      <c r="DE204" s="189"/>
      <c r="DF204" s="189"/>
      <c r="DG204" s="189"/>
      <c r="DH204" s="189"/>
      <c r="DI204" s="189"/>
      <c r="DJ204" s="189"/>
      <c r="DK204" s="189"/>
      <c r="DL204" s="189"/>
      <c r="DM204" s="189"/>
      <c r="DN204" s="189"/>
      <c r="DO204" s="189"/>
      <c r="DP204" s="189"/>
      <c r="DQ204" s="189"/>
      <c r="DR204" s="189"/>
      <c r="DS204" s="189"/>
      <c r="DT204" s="189"/>
      <c r="DU204" s="189"/>
      <c r="DV204" s="189"/>
      <c r="DW204" s="189"/>
      <c r="DX204" s="189"/>
      <c r="DY204" s="189"/>
      <c r="DZ204" s="189"/>
      <c r="EA204" s="189"/>
      <c r="EB204" s="189"/>
      <c r="EC204" s="189"/>
      <c r="ED204" s="189"/>
      <c r="EE204" s="189"/>
      <c r="EF204" s="189"/>
    </row>
    <row r="205" spans="1:136" s="74" customFormat="1" ht="27" customHeight="1" x14ac:dyDescent="0.25">
      <c r="A205" s="436">
        <v>5</v>
      </c>
      <c r="B205" s="68"/>
      <c r="C205" s="68"/>
      <c r="D205" s="565" t="s">
        <v>69</v>
      </c>
      <c r="E205" s="565"/>
      <c r="F205" s="565"/>
      <c r="G205" s="566"/>
      <c r="H205" s="75">
        <f t="shared" si="952"/>
        <v>0</v>
      </c>
      <c r="I205" s="77">
        <f t="shared" si="953"/>
        <v>0</v>
      </c>
      <c r="J205" s="61">
        <f t="shared" si="953"/>
        <v>0</v>
      </c>
      <c r="K205" s="79">
        <f t="shared" si="959"/>
        <v>0</v>
      </c>
      <c r="L205" s="301">
        <f t="shared" si="959"/>
        <v>0</v>
      </c>
      <c r="M205" s="95">
        <f t="shared" si="959"/>
        <v>0</v>
      </c>
      <c r="N205" s="78">
        <f t="shared" si="959"/>
        <v>0</v>
      </c>
      <c r="O205" s="78">
        <f t="shared" si="959"/>
        <v>0</v>
      </c>
      <c r="P205" s="78">
        <f t="shared" si="959"/>
        <v>0</v>
      </c>
      <c r="Q205" s="78">
        <f t="shared" si="959"/>
        <v>0</v>
      </c>
      <c r="R205" s="78">
        <f t="shared" si="959"/>
        <v>0</v>
      </c>
      <c r="S205" s="79">
        <f t="shared" si="959"/>
        <v>0</v>
      </c>
      <c r="T205" s="237">
        <f t="shared" si="955"/>
        <v>0</v>
      </c>
      <c r="U205" s="77">
        <f t="shared" si="960"/>
        <v>0</v>
      </c>
      <c r="V205" s="61">
        <f t="shared" si="960"/>
        <v>0</v>
      </c>
      <c r="W205" s="79">
        <f t="shared" si="960"/>
        <v>0</v>
      </c>
      <c r="X205" s="301">
        <f t="shared" si="960"/>
        <v>0</v>
      </c>
      <c r="Y205" s="95">
        <f t="shared" si="960"/>
        <v>0</v>
      </c>
      <c r="Z205" s="78">
        <f t="shared" si="960"/>
        <v>0</v>
      </c>
      <c r="AA205" s="78">
        <f t="shared" si="960"/>
        <v>0</v>
      </c>
      <c r="AB205" s="78">
        <f t="shared" si="960"/>
        <v>0</v>
      </c>
      <c r="AC205" s="78">
        <f t="shared" si="960"/>
        <v>0</v>
      </c>
      <c r="AD205" s="78">
        <f t="shared" si="960"/>
        <v>0</v>
      </c>
      <c r="AE205" s="79">
        <f t="shared" si="960"/>
        <v>0</v>
      </c>
      <c r="AF205" s="262">
        <f t="shared" si="957"/>
        <v>0</v>
      </c>
      <c r="AG205" s="315">
        <f t="shared" si="961"/>
        <v>0</v>
      </c>
      <c r="AH205" s="263">
        <f t="shared" si="961"/>
        <v>0</v>
      </c>
      <c r="AI205" s="239">
        <f t="shared" si="961"/>
        <v>0</v>
      </c>
      <c r="AJ205" s="303">
        <f t="shared" si="961"/>
        <v>0</v>
      </c>
      <c r="AK205" s="240">
        <f t="shared" si="961"/>
        <v>0</v>
      </c>
      <c r="AL205" s="241">
        <f t="shared" si="961"/>
        <v>0</v>
      </c>
      <c r="AM205" s="241">
        <f t="shared" si="961"/>
        <v>0</v>
      </c>
      <c r="AN205" s="241">
        <f t="shared" si="961"/>
        <v>0</v>
      </c>
      <c r="AO205" s="241">
        <f>AO206</f>
        <v>0</v>
      </c>
      <c r="AP205" s="241">
        <f>AP206</f>
        <v>0</v>
      </c>
      <c r="AQ205" s="239">
        <f>AQ206</f>
        <v>0</v>
      </c>
      <c r="AR205" s="208"/>
      <c r="AS205" s="62"/>
      <c r="AT205" s="62"/>
      <c r="AU205" s="89"/>
      <c r="AV205" s="89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  <c r="DJ205" s="192"/>
      <c r="DK205" s="192"/>
      <c r="DL205" s="192"/>
      <c r="DM205" s="192"/>
      <c r="DN205" s="192"/>
      <c r="DO205" s="192"/>
      <c r="DP205" s="192"/>
      <c r="DQ205" s="192"/>
      <c r="DR205" s="192"/>
      <c r="DS205" s="192"/>
      <c r="DT205" s="192"/>
      <c r="DU205" s="192"/>
      <c r="DV205" s="192"/>
      <c r="DW205" s="192"/>
      <c r="DX205" s="192"/>
      <c r="DY205" s="192"/>
      <c r="DZ205" s="192"/>
      <c r="EA205" s="192"/>
      <c r="EB205" s="192"/>
      <c r="EC205" s="192"/>
      <c r="ED205" s="192"/>
      <c r="EE205" s="192"/>
      <c r="EF205" s="192"/>
    </row>
    <row r="206" spans="1:136" s="73" customFormat="1" ht="29.45" customHeight="1" x14ac:dyDescent="0.25">
      <c r="A206" s="563">
        <v>54</v>
      </c>
      <c r="B206" s="564"/>
      <c r="C206" s="60"/>
      <c r="D206" s="565" t="s">
        <v>67</v>
      </c>
      <c r="E206" s="565"/>
      <c r="F206" s="565"/>
      <c r="G206" s="566"/>
      <c r="H206" s="75">
        <f t="shared" si="952"/>
        <v>0</v>
      </c>
      <c r="I206" s="77">
        <f t="shared" ref="I206:S206" si="962">I207+I208</f>
        <v>0</v>
      </c>
      <c r="J206" s="61">
        <f t="shared" ref="J206" si="963">J207+J208</f>
        <v>0</v>
      </c>
      <c r="K206" s="79">
        <f t="shared" si="962"/>
        <v>0</v>
      </c>
      <c r="L206" s="301">
        <f t="shared" si="962"/>
        <v>0</v>
      </c>
      <c r="M206" s="95">
        <f t="shared" si="962"/>
        <v>0</v>
      </c>
      <c r="N206" s="78">
        <f t="shared" si="962"/>
        <v>0</v>
      </c>
      <c r="O206" s="78">
        <f t="shared" ref="O206" si="964">O207+O208</f>
        <v>0</v>
      </c>
      <c r="P206" s="78">
        <f t="shared" si="962"/>
        <v>0</v>
      </c>
      <c r="Q206" s="78">
        <f t="shared" si="962"/>
        <v>0</v>
      </c>
      <c r="R206" s="78">
        <f t="shared" si="962"/>
        <v>0</v>
      </c>
      <c r="S206" s="79">
        <f t="shared" si="962"/>
        <v>0</v>
      </c>
      <c r="T206" s="237">
        <f t="shared" si="955"/>
        <v>0</v>
      </c>
      <c r="U206" s="77">
        <f t="shared" ref="U206:AE206" si="965">U207+U208</f>
        <v>0</v>
      </c>
      <c r="V206" s="61">
        <f t="shared" ref="V206" si="966">V207+V208</f>
        <v>0</v>
      </c>
      <c r="W206" s="79">
        <f t="shared" si="965"/>
        <v>0</v>
      </c>
      <c r="X206" s="301">
        <f t="shared" si="965"/>
        <v>0</v>
      </c>
      <c r="Y206" s="95">
        <f t="shared" si="965"/>
        <v>0</v>
      </c>
      <c r="Z206" s="78">
        <f t="shared" si="965"/>
        <v>0</v>
      </c>
      <c r="AA206" s="78">
        <f t="shared" ref="AA206" si="967">AA207+AA208</f>
        <v>0</v>
      </c>
      <c r="AB206" s="78">
        <f t="shared" si="965"/>
        <v>0</v>
      </c>
      <c r="AC206" s="78">
        <f t="shared" si="965"/>
        <v>0</v>
      </c>
      <c r="AD206" s="78">
        <f t="shared" si="965"/>
        <v>0</v>
      </c>
      <c r="AE206" s="79">
        <f t="shared" si="965"/>
        <v>0</v>
      </c>
      <c r="AF206" s="262">
        <f t="shared" si="957"/>
        <v>0</v>
      </c>
      <c r="AG206" s="315">
        <f t="shared" ref="AG206:AQ206" si="968">AG207+AG208</f>
        <v>0</v>
      </c>
      <c r="AH206" s="263">
        <f t="shared" ref="AH206" si="969">AH207+AH208</f>
        <v>0</v>
      </c>
      <c r="AI206" s="239">
        <f t="shared" si="968"/>
        <v>0</v>
      </c>
      <c r="AJ206" s="303">
        <f t="shared" si="968"/>
        <v>0</v>
      </c>
      <c r="AK206" s="240">
        <f t="shared" si="968"/>
        <v>0</v>
      </c>
      <c r="AL206" s="241">
        <f t="shared" si="968"/>
        <v>0</v>
      </c>
      <c r="AM206" s="241">
        <f t="shared" ref="AM206" si="970">AM207+AM208</f>
        <v>0</v>
      </c>
      <c r="AN206" s="241">
        <f t="shared" si="968"/>
        <v>0</v>
      </c>
      <c r="AO206" s="241">
        <f t="shared" si="968"/>
        <v>0</v>
      </c>
      <c r="AP206" s="241">
        <f t="shared" si="968"/>
        <v>0</v>
      </c>
      <c r="AQ206" s="239">
        <f t="shared" si="968"/>
        <v>0</v>
      </c>
      <c r="AR206" s="209"/>
      <c r="AS206" s="62"/>
      <c r="AT206" s="62"/>
      <c r="AU206" s="89"/>
      <c r="AV206" s="89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</row>
    <row r="207" spans="1:136" s="72" customFormat="1" ht="39.75" customHeight="1" x14ac:dyDescent="0.25">
      <c r="A207" s="220"/>
      <c r="B207" s="179"/>
      <c r="C207" s="179">
        <v>544</v>
      </c>
      <c r="D207" s="567" t="s">
        <v>68</v>
      </c>
      <c r="E207" s="567"/>
      <c r="F207" s="567"/>
      <c r="G207" s="568"/>
      <c r="H207" s="28">
        <f t="shared" si="952"/>
        <v>0</v>
      </c>
      <c r="I207" s="80"/>
      <c r="J207" s="94"/>
      <c r="K207" s="82"/>
      <c r="L207" s="302"/>
      <c r="M207" s="118"/>
      <c r="N207" s="81"/>
      <c r="O207" s="81"/>
      <c r="P207" s="81"/>
      <c r="Q207" s="81"/>
      <c r="R207" s="81"/>
      <c r="S207" s="82"/>
      <c r="T207" s="28">
        <f t="shared" si="955"/>
        <v>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/>
      <c r="AE207" s="82"/>
      <c r="AF207" s="109">
        <f t="shared" si="957"/>
        <v>0</v>
      </c>
      <c r="AG207" s="29">
        <f t="shared" ref="AG207" si="971">I207+U207</f>
        <v>0</v>
      </c>
      <c r="AH207" s="92">
        <f t="shared" ref="AH207:AH208" si="972">J207+V207</f>
        <v>0</v>
      </c>
      <c r="AI207" s="31">
        <f t="shared" ref="AI207:AI208" si="973">K207+W207</f>
        <v>0</v>
      </c>
      <c r="AJ207" s="326">
        <f t="shared" ref="AJ207:AJ208" si="974">L207+X207</f>
        <v>0</v>
      </c>
      <c r="AK207" s="290">
        <f t="shared" ref="AK207:AK208" si="975">M207+Y207</f>
        <v>0</v>
      </c>
      <c r="AL207" s="30">
        <f t="shared" ref="AL207:AL208" si="976">N207+Z207</f>
        <v>0</v>
      </c>
      <c r="AM207" s="30">
        <f t="shared" ref="AM207:AM208" si="977">O207+AA207</f>
        <v>0</v>
      </c>
      <c r="AN207" s="30">
        <f t="shared" ref="AN207:AN208" si="978">P207+AB207</f>
        <v>0</v>
      </c>
      <c r="AO207" s="30">
        <f t="shared" ref="AO207:AO208" si="979">Q207+AC207</f>
        <v>0</v>
      </c>
      <c r="AP207" s="30">
        <f t="shared" ref="AP207:AP208" si="980">R207+AD207</f>
        <v>0</v>
      </c>
      <c r="AQ207" s="31">
        <f t="shared" ref="AQ207:AQ208" si="981">S207+AE207</f>
        <v>0</v>
      </c>
      <c r="AR207" s="209"/>
      <c r="AS207" s="62"/>
      <c r="AT207" s="62"/>
      <c r="AU207" s="62"/>
      <c r="AV207" s="62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2" customFormat="1" ht="34.5" customHeight="1" x14ac:dyDescent="0.25">
      <c r="A208" s="220"/>
      <c r="B208" s="179"/>
      <c r="C208" s="179">
        <v>545</v>
      </c>
      <c r="D208" s="567" t="s">
        <v>81</v>
      </c>
      <c r="E208" s="567"/>
      <c r="F208" s="567"/>
      <c r="G208" s="568"/>
      <c r="H208" s="28">
        <f t="shared" si="952"/>
        <v>0</v>
      </c>
      <c r="I208" s="80"/>
      <c r="J208" s="94"/>
      <c r="K208" s="82"/>
      <c r="L208" s="302"/>
      <c r="M208" s="118"/>
      <c r="N208" s="81"/>
      <c r="O208" s="81"/>
      <c r="P208" s="81"/>
      <c r="Q208" s="81"/>
      <c r="R208" s="81"/>
      <c r="S208" s="82"/>
      <c r="T208" s="28">
        <f t="shared" si="955"/>
        <v>0</v>
      </c>
      <c r="U208" s="80"/>
      <c r="V208" s="94"/>
      <c r="W208" s="82"/>
      <c r="X208" s="302"/>
      <c r="Y208" s="118"/>
      <c r="Z208" s="81"/>
      <c r="AA208" s="81"/>
      <c r="AB208" s="81"/>
      <c r="AC208" s="81"/>
      <c r="AD208" s="81"/>
      <c r="AE208" s="82"/>
      <c r="AF208" s="109">
        <f t="shared" si="957"/>
        <v>0</v>
      </c>
      <c r="AG208" s="29">
        <f>I208+U208</f>
        <v>0</v>
      </c>
      <c r="AH208" s="92">
        <f t="shared" si="972"/>
        <v>0</v>
      </c>
      <c r="AI208" s="31">
        <f t="shared" si="973"/>
        <v>0</v>
      </c>
      <c r="AJ208" s="326">
        <f t="shared" si="974"/>
        <v>0</v>
      </c>
      <c r="AK208" s="290">
        <f t="shared" si="975"/>
        <v>0</v>
      </c>
      <c r="AL208" s="30">
        <f t="shared" si="976"/>
        <v>0</v>
      </c>
      <c r="AM208" s="30">
        <f t="shared" si="977"/>
        <v>0</v>
      </c>
      <c r="AN208" s="30">
        <f t="shared" si="978"/>
        <v>0</v>
      </c>
      <c r="AO208" s="30">
        <f t="shared" si="979"/>
        <v>0</v>
      </c>
      <c r="AP208" s="30">
        <f t="shared" si="980"/>
        <v>0</v>
      </c>
      <c r="AQ208" s="31">
        <f t="shared" si="981"/>
        <v>0</v>
      </c>
      <c r="AR208" s="209"/>
      <c r="AS208" s="191"/>
      <c r="AT208" s="191"/>
      <c r="AU208" s="191"/>
      <c r="AV208" s="191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</row>
    <row r="209" spans="1:136" s="62" customFormat="1" ht="35.25" customHeight="1" x14ac:dyDescent="0.25">
      <c r="A209" s="87"/>
      <c r="B209" s="87"/>
      <c r="C209" s="87"/>
      <c r="D209" s="88"/>
      <c r="E209" s="88"/>
      <c r="F209" s="88"/>
      <c r="G209" s="88"/>
      <c r="H209" s="91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1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1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206"/>
      <c r="AS209" s="438"/>
      <c r="AT209" s="438"/>
      <c r="AU209" s="438"/>
      <c r="AV209" s="438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89" customFormat="1" ht="28.5" customHeight="1" x14ac:dyDescent="0.25">
      <c r="A210" s="62"/>
      <c r="B210" s="218"/>
      <c r="C210" s="218"/>
      <c r="D210" s="218"/>
      <c r="E210" s="88"/>
      <c r="F210" s="62"/>
      <c r="G210" s="247"/>
      <c r="H210" s="211"/>
      <c r="I210" s="264"/>
      <c r="J210" s="264"/>
      <c r="K210" s="264"/>
      <c r="L210" s="264"/>
      <c r="M210" s="92"/>
      <c r="N210" s="62"/>
      <c r="O210" s="62"/>
      <c r="P210" s="93"/>
      <c r="Q210" s="264"/>
      <c r="R210" s="264"/>
      <c r="S210" s="264"/>
      <c r="T210" s="211"/>
      <c r="U210" s="247"/>
      <c r="V210" s="247"/>
      <c r="W210" s="247"/>
      <c r="X210" s="247"/>
      <c r="Y210" s="92"/>
      <c r="Z210" s="62"/>
      <c r="AA210" s="62"/>
      <c r="AF210" s="428" t="s">
        <v>83</v>
      </c>
      <c r="AG210" s="631"/>
      <c r="AH210" s="631"/>
      <c r="AI210" s="631"/>
      <c r="AK210" s="92"/>
      <c r="AN210" s="93" t="s">
        <v>84</v>
      </c>
      <c r="AO210" s="631"/>
      <c r="AP210" s="631"/>
      <c r="AQ210" s="631"/>
      <c r="AR210" s="198"/>
      <c r="AS210" s="214"/>
      <c r="AT210" s="214"/>
      <c r="AU210" s="184"/>
      <c r="AV210" s="184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</row>
    <row r="211" spans="1:136" s="62" customFormat="1" ht="15" customHeight="1" x14ac:dyDescent="0.25">
      <c r="A211" s="87"/>
      <c r="B211" s="87"/>
      <c r="C211" s="87"/>
      <c r="D211" s="219"/>
      <c r="E211" s="88"/>
      <c r="G211" s="247"/>
      <c r="H211" s="247"/>
      <c r="I211" s="630"/>
      <c r="J211" s="630"/>
      <c r="K211" s="630"/>
      <c r="L211" s="630"/>
      <c r="M211" s="92"/>
      <c r="P211" s="92"/>
      <c r="Q211" s="630"/>
      <c r="R211" s="630"/>
      <c r="S211" s="630"/>
      <c r="T211" s="247"/>
      <c r="U211" s="630"/>
      <c r="V211" s="630"/>
      <c r="W211" s="630"/>
      <c r="X211" s="630"/>
      <c r="Y211" s="92"/>
      <c r="AF211" s="247"/>
      <c r="AG211" s="632" t="s">
        <v>118</v>
      </c>
      <c r="AH211" s="632"/>
      <c r="AI211" s="632"/>
      <c r="AK211" s="92"/>
      <c r="AN211" s="92"/>
      <c r="AO211" s="632" t="s">
        <v>118</v>
      </c>
      <c r="AP211" s="632"/>
      <c r="AQ211" s="632"/>
      <c r="AR211" s="183"/>
      <c r="AS211" s="196"/>
      <c r="AT211" s="196"/>
      <c r="AU211" s="438"/>
      <c r="AV211" s="438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</row>
    <row r="212" spans="1:136" s="16" customFormat="1" ht="28.5" hidden="1" customHeight="1" x14ac:dyDescent="0.3">
      <c r="A212" s="587" t="s">
        <v>64</v>
      </c>
      <c r="B212" s="587"/>
      <c r="C212" s="587"/>
      <c r="D212" s="625"/>
      <c r="E212" s="625"/>
      <c r="F212" s="625"/>
      <c r="G212" s="626"/>
      <c r="H212" s="15">
        <f>SUM(I212:S212)</f>
        <v>0</v>
      </c>
      <c r="I212" s="47">
        <f t="shared" ref="I212:AQ212" si="982">I213</f>
        <v>0</v>
      </c>
      <c r="J212" s="286">
        <f t="shared" si="982"/>
        <v>0</v>
      </c>
      <c r="K212" s="48">
        <f t="shared" si="982"/>
        <v>0</v>
      </c>
      <c r="L212" s="48">
        <f t="shared" si="982"/>
        <v>0</v>
      </c>
      <c r="M212" s="48">
        <f t="shared" si="982"/>
        <v>0</v>
      </c>
      <c r="N212" s="48">
        <f t="shared" si="982"/>
        <v>0</v>
      </c>
      <c r="O212" s="305">
        <f t="shared" si="982"/>
        <v>0</v>
      </c>
      <c r="P212" s="213"/>
      <c r="Q212" s="213"/>
      <c r="R212" s="213"/>
      <c r="S212" s="213"/>
      <c r="T212" s="15">
        <f>SUM(U212:AE212)</f>
        <v>0</v>
      </c>
      <c r="U212" s="47"/>
      <c r="V212" s="286"/>
      <c r="W212" s="215"/>
      <c r="X212" s="215"/>
      <c r="Y212" s="215"/>
      <c r="Z212" s="215"/>
      <c r="AA212" s="215"/>
      <c r="AB212" s="215"/>
      <c r="AC212" s="215"/>
      <c r="AD212" s="215"/>
      <c r="AE212" s="216"/>
      <c r="AF212" s="476">
        <f>SUM(AG212:AQ212)</f>
        <v>0</v>
      </c>
      <c r="AG212" s="217"/>
      <c r="AH212" s="292"/>
      <c r="AI212" s="215">
        <f t="shared" si="982"/>
        <v>0</v>
      </c>
      <c r="AJ212" s="215">
        <f t="shared" si="982"/>
        <v>0</v>
      </c>
      <c r="AK212" s="215">
        <f t="shared" si="982"/>
        <v>0</v>
      </c>
      <c r="AL212" s="215">
        <f t="shared" si="982"/>
        <v>0</v>
      </c>
      <c r="AM212" s="215">
        <f t="shared" si="982"/>
        <v>0</v>
      </c>
      <c r="AN212" s="215">
        <f t="shared" si="982"/>
        <v>0</v>
      </c>
      <c r="AO212" s="215">
        <f t="shared" si="982"/>
        <v>0</v>
      </c>
      <c r="AP212" s="215">
        <f t="shared" si="982"/>
        <v>0</v>
      </c>
      <c r="AQ212" s="216">
        <f t="shared" si="982"/>
        <v>0</v>
      </c>
      <c r="AR212" s="183"/>
      <c r="AS212" s="196"/>
      <c r="AT212" s="196"/>
      <c r="AU212" s="438"/>
      <c r="AV212" s="438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199"/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</row>
    <row r="213" spans="1:136" s="18" customFormat="1" ht="28.5" hidden="1" customHeight="1" x14ac:dyDescent="0.3">
      <c r="A213" s="588" t="s">
        <v>65</v>
      </c>
      <c r="B213" s="588"/>
      <c r="C213" s="588"/>
      <c r="D213" s="590"/>
      <c r="E213" s="590"/>
      <c r="F213" s="590"/>
      <c r="G213" s="591"/>
      <c r="H213" s="17">
        <f t="shared" ref="H213:H229" si="983">SUM(I213:S213)</f>
        <v>0</v>
      </c>
      <c r="I213" s="49">
        <f>I214+I226</f>
        <v>0</v>
      </c>
      <c r="J213" s="287">
        <f>J214+J226</f>
        <v>0</v>
      </c>
      <c r="K213" s="50">
        <f t="shared" ref="K213:N213" si="984">K214+K226</f>
        <v>0</v>
      </c>
      <c r="L213" s="50">
        <f t="shared" si="984"/>
        <v>0</v>
      </c>
      <c r="M213" s="50">
        <f t="shared" si="984"/>
        <v>0</v>
      </c>
      <c r="N213" s="50">
        <f t="shared" si="984"/>
        <v>0</v>
      </c>
      <c r="O213" s="306">
        <f t="shared" ref="O213" si="985">O214+O226</f>
        <v>0</v>
      </c>
      <c r="P213" s="213"/>
      <c r="Q213" s="213"/>
      <c r="R213" s="213"/>
      <c r="S213" s="213"/>
      <c r="T213" s="17">
        <f t="shared" ref="T213:T229" si="986">SUM(U213:AE213)</f>
        <v>0</v>
      </c>
      <c r="U213" s="49"/>
      <c r="V213" s="287"/>
      <c r="W213" s="50"/>
      <c r="X213" s="50"/>
      <c r="Y213" s="50"/>
      <c r="Z213" s="50"/>
      <c r="AA213" s="50"/>
      <c r="AB213" s="50"/>
      <c r="AC213" s="50"/>
      <c r="AD213" s="50"/>
      <c r="AE213" s="51"/>
      <c r="AF213" s="477">
        <f t="shared" ref="AF213:AF229" si="987">SUM(AG213:AQ213)</f>
        <v>0</v>
      </c>
      <c r="AG213" s="49"/>
      <c r="AH213" s="287"/>
      <c r="AI213" s="50">
        <f t="shared" ref="AI213:AQ213" si="988">AI214+AI226</f>
        <v>0</v>
      </c>
      <c r="AJ213" s="50">
        <f t="shared" si="988"/>
        <v>0</v>
      </c>
      <c r="AK213" s="50">
        <f t="shared" si="988"/>
        <v>0</v>
      </c>
      <c r="AL213" s="50">
        <f t="shared" si="988"/>
        <v>0</v>
      </c>
      <c r="AM213" s="50">
        <f t="shared" ref="AM213" si="989">AM214+AM226</f>
        <v>0</v>
      </c>
      <c r="AN213" s="50">
        <f t="shared" si="988"/>
        <v>0</v>
      </c>
      <c r="AO213" s="50">
        <f t="shared" si="988"/>
        <v>0</v>
      </c>
      <c r="AP213" s="50">
        <f t="shared" si="988"/>
        <v>0</v>
      </c>
      <c r="AQ213" s="51">
        <f t="shared" si="988"/>
        <v>0</v>
      </c>
      <c r="AR213" s="183"/>
      <c r="AS213" s="124"/>
      <c r="AT213" s="124"/>
      <c r="AU213" s="124"/>
      <c r="AV213" s="124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200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0"/>
      <c r="CB213" s="200"/>
      <c r="CC213" s="200"/>
      <c r="CD213" s="200"/>
      <c r="CE213" s="200"/>
      <c r="CF213" s="200"/>
      <c r="CG213" s="200"/>
      <c r="CH213" s="200"/>
      <c r="CI213" s="200"/>
      <c r="CJ213" s="200"/>
      <c r="CK213" s="200"/>
      <c r="CL213" s="200"/>
      <c r="CM213" s="200"/>
      <c r="CN213" s="200"/>
      <c r="CO213" s="200"/>
      <c r="CP213" s="200"/>
      <c r="CQ213" s="200"/>
      <c r="CR213" s="200"/>
      <c r="CS213" s="200"/>
      <c r="CT213" s="200"/>
      <c r="CU213" s="200"/>
      <c r="CV213" s="200"/>
      <c r="CW213" s="200"/>
      <c r="CX213" s="200"/>
      <c r="CY213" s="200"/>
      <c r="CZ213" s="200"/>
      <c r="DA213" s="200"/>
      <c r="DB213" s="200"/>
      <c r="DC213" s="200"/>
      <c r="DD213" s="200"/>
      <c r="DE213" s="200"/>
      <c r="DF213" s="200"/>
      <c r="DG213" s="200"/>
      <c r="DH213" s="200"/>
      <c r="DI213" s="200"/>
      <c r="DJ213" s="200"/>
      <c r="DK213" s="200"/>
      <c r="DL213" s="200"/>
      <c r="DM213" s="200"/>
      <c r="DN213" s="200"/>
      <c r="DO213" s="200"/>
      <c r="DP213" s="200"/>
      <c r="DQ213" s="200"/>
      <c r="DR213" s="200"/>
      <c r="DS213" s="200"/>
      <c r="DT213" s="200"/>
      <c r="DU213" s="200"/>
      <c r="DV213" s="200"/>
      <c r="DW213" s="200"/>
      <c r="DX213" s="200"/>
      <c r="DY213" s="200"/>
      <c r="DZ213" s="200"/>
      <c r="EA213" s="200"/>
      <c r="EB213" s="200"/>
      <c r="EC213" s="200"/>
      <c r="ED213" s="200"/>
      <c r="EE213" s="200"/>
      <c r="EF213" s="200"/>
    </row>
    <row r="214" spans="1:136" s="18" customFormat="1" ht="15.75" hidden="1" customHeight="1" x14ac:dyDescent="0.3">
      <c r="A214" s="111">
        <v>3</v>
      </c>
      <c r="C214" s="37"/>
      <c r="D214" s="580" t="s">
        <v>16</v>
      </c>
      <c r="E214" s="580"/>
      <c r="F214" s="580"/>
      <c r="G214" s="581"/>
      <c r="H214" s="19">
        <f t="shared" si="983"/>
        <v>0</v>
      </c>
      <c r="I214" s="52">
        <f>I215+I219+I224</f>
        <v>0</v>
      </c>
      <c r="J214" s="288">
        <f>J215+J219+J224</f>
        <v>0</v>
      </c>
      <c r="K214" s="53">
        <f t="shared" ref="K214:N214" si="990">K215+K219+K224</f>
        <v>0</v>
      </c>
      <c r="L214" s="53">
        <f t="shared" si="990"/>
        <v>0</v>
      </c>
      <c r="M214" s="53">
        <f t="shared" si="990"/>
        <v>0</v>
      </c>
      <c r="N214" s="53">
        <f t="shared" si="990"/>
        <v>0</v>
      </c>
      <c r="O214" s="307">
        <f t="shared" ref="O214" si="991">O215+O219+O224</f>
        <v>0</v>
      </c>
      <c r="P214" s="213"/>
      <c r="Q214" s="213"/>
      <c r="R214" s="213"/>
      <c r="S214" s="213"/>
      <c r="T214" s="19">
        <f t="shared" si="986"/>
        <v>0</v>
      </c>
      <c r="U214" s="52"/>
      <c r="V214" s="288"/>
      <c r="W214" s="53"/>
      <c r="X214" s="53"/>
      <c r="Y214" s="53"/>
      <c r="Z214" s="53"/>
      <c r="AA214" s="53"/>
      <c r="AB214" s="53"/>
      <c r="AC214" s="53"/>
      <c r="AD214" s="53"/>
      <c r="AE214" s="54"/>
      <c r="AF214" s="478">
        <f t="shared" si="987"/>
        <v>0</v>
      </c>
      <c r="AG214" s="52"/>
      <c r="AH214" s="288"/>
      <c r="AI214" s="53">
        <f t="shared" ref="AI214:AQ214" si="992">AI215+AI219+AI224</f>
        <v>0</v>
      </c>
      <c r="AJ214" s="53">
        <f t="shared" si="992"/>
        <v>0</v>
      </c>
      <c r="AK214" s="53">
        <f t="shared" si="992"/>
        <v>0</v>
      </c>
      <c r="AL214" s="53">
        <f t="shared" si="992"/>
        <v>0</v>
      </c>
      <c r="AM214" s="53">
        <f t="shared" ref="AM214" si="993">AM215+AM219+AM224</f>
        <v>0</v>
      </c>
      <c r="AN214" s="53">
        <f t="shared" si="992"/>
        <v>0</v>
      </c>
      <c r="AO214" s="53">
        <f t="shared" si="992"/>
        <v>0</v>
      </c>
      <c r="AP214" s="53">
        <f t="shared" si="992"/>
        <v>0</v>
      </c>
      <c r="AQ214" s="54">
        <f t="shared" si="992"/>
        <v>0</v>
      </c>
      <c r="AR214" s="183"/>
      <c r="AS214" s="108"/>
      <c r="AT214" s="108"/>
      <c r="AU214" s="108"/>
      <c r="AV214" s="108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3"/>
      <c r="BN214" s="193"/>
      <c r="BO214" s="193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200"/>
      <c r="CC214" s="200"/>
      <c r="CD214" s="200"/>
      <c r="CE214" s="200"/>
      <c r="CF214" s="200"/>
      <c r="CG214" s="200"/>
      <c r="CH214" s="200"/>
      <c r="CI214" s="200"/>
      <c r="CJ214" s="200"/>
      <c r="CK214" s="200"/>
      <c r="CL214" s="200"/>
      <c r="CM214" s="200"/>
      <c r="CN214" s="200"/>
      <c r="CO214" s="200"/>
      <c r="CP214" s="200"/>
      <c r="CQ214" s="200"/>
      <c r="CR214" s="200"/>
      <c r="CS214" s="200"/>
      <c r="CT214" s="200"/>
      <c r="CU214" s="200"/>
      <c r="CV214" s="200"/>
      <c r="CW214" s="200"/>
      <c r="CX214" s="200"/>
      <c r="CY214" s="200"/>
      <c r="CZ214" s="200"/>
      <c r="DA214" s="200"/>
      <c r="DB214" s="200"/>
      <c r="DC214" s="200"/>
      <c r="DD214" s="200"/>
      <c r="DE214" s="200"/>
      <c r="DF214" s="200"/>
      <c r="DG214" s="200"/>
      <c r="DH214" s="200"/>
      <c r="DI214" s="200"/>
      <c r="DJ214" s="200"/>
      <c r="DK214" s="200"/>
      <c r="DL214" s="200"/>
      <c r="DM214" s="200"/>
      <c r="DN214" s="200"/>
      <c r="DO214" s="200"/>
      <c r="DP214" s="200"/>
      <c r="DQ214" s="200"/>
      <c r="DR214" s="200"/>
      <c r="DS214" s="200"/>
      <c r="DT214" s="200"/>
      <c r="DU214" s="200"/>
      <c r="DV214" s="200"/>
      <c r="DW214" s="200"/>
      <c r="DX214" s="200"/>
      <c r="DY214" s="200"/>
      <c r="DZ214" s="200"/>
      <c r="EA214" s="200"/>
      <c r="EB214" s="200"/>
      <c r="EC214" s="200"/>
      <c r="ED214" s="200"/>
      <c r="EE214" s="200"/>
      <c r="EF214" s="200"/>
    </row>
    <row r="215" spans="1:136" s="21" customFormat="1" ht="15.75" hidden="1" customHeight="1" x14ac:dyDescent="0.3">
      <c r="A215" s="582">
        <v>31</v>
      </c>
      <c r="B215" s="582"/>
      <c r="C215" s="35"/>
      <c r="D215" s="583" t="s">
        <v>0</v>
      </c>
      <c r="E215" s="583"/>
      <c r="F215" s="583"/>
      <c r="G215" s="581"/>
      <c r="H215" s="19">
        <f t="shared" si="983"/>
        <v>0</v>
      </c>
      <c r="I215" s="52">
        <f>SUM(I216:I218)</f>
        <v>0</v>
      </c>
      <c r="J215" s="288">
        <f>SUM(J216:J218)</f>
        <v>0</v>
      </c>
      <c r="K215" s="53">
        <f t="shared" ref="K215:N215" si="994">SUM(K216:K218)</f>
        <v>0</v>
      </c>
      <c r="L215" s="53">
        <f t="shared" si="994"/>
        <v>0</v>
      </c>
      <c r="M215" s="53">
        <f t="shared" si="994"/>
        <v>0</v>
      </c>
      <c r="N215" s="53">
        <f t="shared" si="994"/>
        <v>0</v>
      </c>
      <c r="O215" s="307">
        <f t="shared" ref="O215" si="995">SUM(O216:O218)</f>
        <v>0</v>
      </c>
      <c r="P215" s="213"/>
      <c r="Q215" s="213"/>
      <c r="R215" s="213"/>
      <c r="S215" s="213"/>
      <c r="T215" s="19">
        <f t="shared" si="986"/>
        <v>0</v>
      </c>
      <c r="U215" s="52"/>
      <c r="V215" s="288"/>
      <c r="W215" s="53"/>
      <c r="X215" s="53"/>
      <c r="Y215" s="53"/>
      <c r="Z215" s="53"/>
      <c r="AA215" s="53"/>
      <c r="AB215" s="53"/>
      <c r="AC215" s="53"/>
      <c r="AD215" s="53"/>
      <c r="AE215" s="54"/>
      <c r="AF215" s="478">
        <f t="shared" si="987"/>
        <v>0</v>
      </c>
      <c r="AG215" s="52"/>
      <c r="AH215" s="288"/>
      <c r="AI215" s="53">
        <f t="shared" ref="AI215:AQ215" si="996">SUM(AI216:AI218)</f>
        <v>0</v>
      </c>
      <c r="AJ215" s="53">
        <f t="shared" si="996"/>
        <v>0</v>
      </c>
      <c r="AK215" s="53">
        <f t="shared" si="996"/>
        <v>0</v>
      </c>
      <c r="AL215" s="53">
        <f t="shared" si="996"/>
        <v>0</v>
      </c>
      <c r="AM215" s="53">
        <f t="shared" ref="AM215" si="997">SUM(AM216:AM218)</f>
        <v>0</v>
      </c>
      <c r="AN215" s="53">
        <f t="shared" si="996"/>
        <v>0</v>
      </c>
      <c r="AO215" s="53">
        <f t="shared" si="996"/>
        <v>0</v>
      </c>
      <c r="AP215" s="53">
        <f t="shared" si="996"/>
        <v>0</v>
      </c>
      <c r="AQ215" s="54">
        <f t="shared" si="996"/>
        <v>0</v>
      </c>
      <c r="AR215" s="183"/>
      <c r="AS215" s="108"/>
      <c r="AT215" s="108"/>
      <c r="AU215" s="108"/>
      <c r="AV215" s="108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  <c r="CK215" s="201"/>
      <c r="CL215" s="201"/>
      <c r="CM215" s="201"/>
      <c r="CN215" s="201"/>
      <c r="CO215" s="201"/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1"/>
      <c r="DE215" s="201"/>
      <c r="DF215" s="201"/>
      <c r="DG215" s="201"/>
      <c r="DH215" s="201"/>
      <c r="DI215" s="201"/>
      <c r="DJ215" s="201"/>
      <c r="DK215" s="201"/>
      <c r="DL215" s="201"/>
      <c r="DM215" s="201"/>
      <c r="DN215" s="201"/>
      <c r="DO215" s="201"/>
      <c r="DP215" s="201"/>
      <c r="DQ215" s="201"/>
      <c r="DR215" s="201"/>
      <c r="DS215" s="201"/>
      <c r="DT215" s="201"/>
      <c r="DU215" s="201"/>
      <c r="DV215" s="201"/>
      <c r="DW215" s="201"/>
      <c r="DX215" s="201"/>
      <c r="DY215" s="201"/>
      <c r="DZ215" s="201"/>
      <c r="EA215" s="201"/>
      <c r="EB215" s="201"/>
      <c r="EC215" s="201"/>
      <c r="ED215" s="201"/>
      <c r="EE215" s="201"/>
      <c r="EF215" s="201"/>
    </row>
    <row r="216" spans="1:136" s="24" customFormat="1" ht="15.75" hidden="1" customHeight="1" x14ac:dyDescent="0.3">
      <c r="A216" s="578">
        <v>311</v>
      </c>
      <c r="B216" s="578"/>
      <c r="C216" s="578"/>
      <c r="D216" s="579" t="s">
        <v>1</v>
      </c>
      <c r="E216" s="579"/>
      <c r="F216" s="579"/>
      <c r="G216" s="589"/>
      <c r="H216" s="22">
        <f t="shared" si="983"/>
        <v>0</v>
      </c>
      <c r="I216" s="55"/>
      <c r="J216" s="289"/>
      <c r="K216" s="56"/>
      <c r="L216" s="56"/>
      <c r="M216" s="56"/>
      <c r="N216" s="56"/>
      <c r="O216" s="308"/>
      <c r="P216" s="213"/>
      <c r="Q216" s="213"/>
      <c r="R216" s="213"/>
      <c r="S216" s="213"/>
      <c r="T216" s="23">
        <f t="shared" si="986"/>
        <v>0</v>
      </c>
      <c r="U216" s="55"/>
      <c r="V216" s="289"/>
      <c r="W216" s="56"/>
      <c r="X216" s="56"/>
      <c r="Y216" s="56"/>
      <c r="Z216" s="56"/>
      <c r="AA216" s="56"/>
      <c r="AB216" s="56"/>
      <c r="AC216" s="56"/>
      <c r="AD216" s="56"/>
      <c r="AE216" s="57"/>
      <c r="AF216" s="479">
        <f t="shared" si="987"/>
        <v>0</v>
      </c>
      <c r="AG216" s="55"/>
      <c r="AH216" s="289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3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</row>
    <row r="217" spans="1:136" s="24" customFormat="1" ht="15.75" hidden="1" customHeight="1" x14ac:dyDescent="0.3">
      <c r="A217" s="578">
        <v>312</v>
      </c>
      <c r="B217" s="578"/>
      <c r="C217" s="578"/>
      <c r="D217" s="579" t="s">
        <v>2</v>
      </c>
      <c r="E217" s="579"/>
      <c r="F217" s="579"/>
      <c r="G217" s="589"/>
      <c r="H217" s="22">
        <f t="shared" si="983"/>
        <v>0</v>
      </c>
      <c r="I217" s="55"/>
      <c r="J217" s="289"/>
      <c r="K217" s="56"/>
      <c r="L217" s="56"/>
      <c r="M217" s="56"/>
      <c r="N217" s="56"/>
      <c r="O217" s="308"/>
      <c r="P217" s="213"/>
      <c r="Q217" s="213"/>
      <c r="R217" s="213"/>
      <c r="S217" s="213"/>
      <c r="T217" s="23">
        <f t="shared" si="986"/>
        <v>0</v>
      </c>
      <c r="U217" s="55"/>
      <c r="V217" s="289"/>
      <c r="W217" s="56"/>
      <c r="X217" s="56"/>
      <c r="Y217" s="56"/>
      <c r="Z217" s="56"/>
      <c r="AA217" s="56"/>
      <c r="AB217" s="56"/>
      <c r="AC217" s="56"/>
      <c r="AD217" s="56"/>
      <c r="AE217" s="57"/>
      <c r="AF217" s="479">
        <f t="shared" si="987"/>
        <v>0</v>
      </c>
      <c r="AG217" s="55"/>
      <c r="AH217" s="289"/>
      <c r="AI217" s="56"/>
      <c r="AJ217" s="56"/>
      <c r="AK217" s="56"/>
      <c r="AL217" s="56"/>
      <c r="AM217" s="56"/>
      <c r="AN217" s="56"/>
      <c r="AO217" s="56"/>
      <c r="AP217" s="56"/>
      <c r="AQ217" s="57"/>
      <c r="AR217" s="183"/>
      <c r="AS217" s="124"/>
      <c r="AT217" s="124"/>
      <c r="AU217" s="124"/>
      <c r="AV217" s="124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</row>
    <row r="218" spans="1:136" s="24" customFormat="1" ht="15.75" hidden="1" customHeight="1" x14ac:dyDescent="0.3">
      <c r="A218" s="578">
        <v>313</v>
      </c>
      <c r="B218" s="578"/>
      <c r="C218" s="578"/>
      <c r="D218" s="579" t="s">
        <v>3</v>
      </c>
      <c r="E218" s="579"/>
      <c r="F218" s="579"/>
      <c r="G218" s="589"/>
      <c r="H218" s="22">
        <f t="shared" si="983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86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87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1" customFormat="1" ht="15.75" hidden="1" customHeight="1" x14ac:dyDescent="0.3">
      <c r="A219" s="582">
        <v>32</v>
      </c>
      <c r="B219" s="582"/>
      <c r="C219" s="35"/>
      <c r="D219" s="583" t="s">
        <v>4</v>
      </c>
      <c r="E219" s="583"/>
      <c r="F219" s="583"/>
      <c r="G219" s="581"/>
      <c r="H219" s="19">
        <f t="shared" si="983"/>
        <v>0</v>
      </c>
      <c r="I219" s="52">
        <f>SUM(I220:I223)</f>
        <v>0</v>
      </c>
      <c r="J219" s="288">
        <f>SUM(J220:J223)</f>
        <v>0</v>
      </c>
      <c r="K219" s="53">
        <f t="shared" ref="K219:N219" si="998">SUM(K220:K223)</f>
        <v>0</v>
      </c>
      <c r="L219" s="53">
        <f t="shared" si="998"/>
        <v>0</v>
      </c>
      <c r="M219" s="53">
        <f t="shared" si="998"/>
        <v>0</v>
      </c>
      <c r="N219" s="53">
        <f t="shared" si="998"/>
        <v>0</v>
      </c>
      <c r="O219" s="307">
        <f t="shared" ref="O219" si="999">SUM(O220:O223)</f>
        <v>0</v>
      </c>
      <c r="P219" s="213"/>
      <c r="Q219" s="213"/>
      <c r="R219" s="213"/>
      <c r="S219" s="213"/>
      <c r="T219" s="19">
        <f t="shared" si="986"/>
        <v>0</v>
      </c>
      <c r="U219" s="52"/>
      <c r="V219" s="288"/>
      <c r="W219" s="53"/>
      <c r="X219" s="53"/>
      <c r="Y219" s="53"/>
      <c r="Z219" s="53"/>
      <c r="AA219" s="53"/>
      <c r="AB219" s="53"/>
      <c r="AC219" s="53"/>
      <c r="AD219" s="53"/>
      <c r="AE219" s="54"/>
      <c r="AF219" s="478">
        <f t="shared" si="987"/>
        <v>0</v>
      </c>
      <c r="AG219" s="52"/>
      <c r="AH219" s="288"/>
      <c r="AI219" s="53">
        <f t="shared" ref="AI219:AQ219" si="1000">SUM(AI220:AI223)</f>
        <v>0</v>
      </c>
      <c r="AJ219" s="53">
        <f t="shared" si="1000"/>
        <v>0</v>
      </c>
      <c r="AK219" s="53">
        <f t="shared" si="1000"/>
        <v>0</v>
      </c>
      <c r="AL219" s="53">
        <f t="shared" si="1000"/>
        <v>0</v>
      </c>
      <c r="AM219" s="53">
        <f t="shared" ref="AM219" si="1001">SUM(AM220:AM223)</f>
        <v>0</v>
      </c>
      <c r="AN219" s="53">
        <f t="shared" si="1000"/>
        <v>0</v>
      </c>
      <c r="AO219" s="53">
        <f t="shared" si="1000"/>
        <v>0</v>
      </c>
      <c r="AP219" s="53">
        <f t="shared" si="1000"/>
        <v>0</v>
      </c>
      <c r="AQ219" s="54">
        <f t="shared" si="1000"/>
        <v>0</v>
      </c>
      <c r="AR219" s="183"/>
      <c r="AS219" s="108"/>
      <c r="AT219" s="108"/>
      <c r="AU219" s="108"/>
      <c r="AV219" s="108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  <c r="CK219" s="201"/>
      <c r="CL219" s="201"/>
      <c r="CM219" s="201"/>
      <c r="CN219" s="201"/>
      <c r="CO219" s="201"/>
      <c r="CP219" s="201"/>
      <c r="CQ219" s="201"/>
      <c r="CR219" s="201"/>
      <c r="CS219" s="201"/>
      <c r="CT219" s="201"/>
      <c r="CU219" s="201"/>
      <c r="CV219" s="201"/>
      <c r="CW219" s="201"/>
      <c r="CX219" s="201"/>
      <c r="CY219" s="201"/>
      <c r="CZ219" s="201"/>
      <c r="DA219" s="201"/>
      <c r="DB219" s="201"/>
      <c r="DC219" s="201"/>
      <c r="DD219" s="201"/>
      <c r="DE219" s="201"/>
      <c r="DF219" s="201"/>
      <c r="DG219" s="201"/>
      <c r="DH219" s="201"/>
      <c r="DI219" s="201"/>
      <c r="DJ219" s="201"/>
      <c r="DK219" s="201"/>
      <c r="DL219" s="201"/>
      <c r="DM219" s="201"/>
      <c r="DN219" s="201"/>
      <c r="DO219" s="201"/>
      <c r="DP219" s="201"/>
      <c r="DQ219" s="201"/>
      <c r="DR219" s="201"/>
      <c r="DS219" s="201"/>
      <c r="DT219" s="201"/>
      <c r="DU219" s="201"/>
      <c r="DV219" s="201"/>
      <c r="DW219" s="201"/>
      <c r="DX219" s="201"/>
      <c r="DY219" s="201"/>
      <c r="DZ219" s="201"/>
      <c r="EA219" s="201"/>
      <c r="EB219" s="201"/>
      <c r="EC219" s="201"/>
      <c r="ED219" s="201"/>
      <c r="EE219" s="201"/>
      <c r="EF219" s="201"/>
    </row>
    <row r="220" spans="1:136" s="24" customFormat="1" ht="15.75" hidden="1" customHeight="1" x14ac:dyDescent="0.3">
      <c r="A220" s="578">
        <v>321</v>
      </c>
      <c r="B220" s="578"/>
      <c r="C220" s="578"/>
      <c r="D220" s="579" t="s">
        <v>5</v>
      </c>
      <c r="E220" s="579"/>
      <c r="F220" s="579"/>
      <c r="G220" s="589"/>
      <c r="H220" s="22">
        <f t="shared" si="983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86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87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4" customFormat="1" ht="15.75" hidden="1" customHeight="1" x14ac:dyDescent="0.3">
      <c r="A221" s="578">
        <v>322</v>
      </c>
      <c r="B221" s="578"/>
      <c r="C221" s="578"/>
      <c r="D221" s="579" t="s">
        <v>6</v>
      </c>
      <c r="E221" s="579"/>
      <c r="F221" s="579"/>
      <c r="G221" s="589"/>
      <c r="H221" s="22">
        <f t="shared" si="983"/>
        <v>0</v>
      </c>
      <c r="I221" s="55"/>
      <c r="J221" s="289"/>
      <c r="K221" s="56"/>
      <c r="L221" s="56"/>
      <c r="M221" s="56"/>
      <c r="N221" s="56"/>
      <c r="O221" s="308"/>
      <c r="P221" s="213"/>
      <c r="Q221" s="213"/>
      <c r="R221" s="213"/>
      <c r="S221" s="213"/>
      <c r="T221" s="23">
        <f t="shared" si="986"/>
        <v>0</v>
      </c>
      <c r="U221" s="55"/>
      <c r="V221" s="289"/>
      <c r="W221" s="56"/>
      <c r="X221" s="56"/>
      <c r="Y221" s="56"/>
      <c r="Z221" s="56"/>
      <c r="AA221" s="56"/>
      <c r="AB221" s="56"/>
      <c r="AC221" s="56"/>
      <c r="AD221" s="56"/>
      <c r="AE221" s="57"/>
      <c r="AF221" s="479">
        <f t="shared" si="987"/>
        <v>0</v>
      </c>
      <c r="AG221" s="55"/>
      <c r="AH221" s="289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3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24" customFormat="1" ht="15.75" hidden="1" customHeight="1" x14ac:dyDescent="0.3">
      <c r="A222" s="578">
        <v>323</v>
      </c>
      <c r="B222" s="578"/>
      <c r="C222" s="578"/>
      <c r="D222" s="579" t="s">
        <v>7</v>
      </c>
      <c r="E222" s="579"/>
      <c r="F222" s="579"/>
      <c r="G222" s="589"/>
      <c r="H222" s="22">
        <f t="shared" si="983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86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87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24"/>
      <c r="AT222" s="124"/>
      <c r="AU222" s="124"/>
      <c r="AV222" s="124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78">
        <v>329</v>
      </c>
      <c r="B223" s="578"/>
      <c r="C223" s="578"/>
      <c r="D223" s="579" t="s">
        <v>8</v>
      </c>
      <c r="E223" s="579"/>
      <c r="F223" s="579"/>
      <c r="G223" s="589"/>
      <c r="H223" s="22">
        <f t="shared" si="983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86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87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1" customFormat="1" ht="15.75" hidden="1" customHeight="1" x14ac:dyDescent="0.3">
      <c r="A224" s="582">
        <v>34</v>
      </c>
      <c r="B224" s="582"/>
      <c r="C224" s="35"/>
      <c r="D224" s="583" t="s">
        <v>9</v>
      </c>
      <c r="E224" s="583"/>
      <c r="F224" s="583"/>
      <c r="G224" s="581"/>
      <c r="H224" s="19">
        <f t="shared" si="983"/>
        <v>0</v>
      </c>
      <c r="I224" s="52">
        <f>I225</f>
        <v>0</v>
      </c>
      <c r="J224" s="288">
        <f>J225</f>
        <v>0</v>
      </c>
      <c r="K224" s="53">
        <f t="shared" ref="K224:AQ224" si="1002">K225</f>
        <v>0</v>
      </c>
      <c r="L224" s="53">
        <f t="shared" si="1002"/>
        <v>0</v>
      </c>
      <c r="M224" s="53">
        <f t="shared" si="1002"/>
        <v>0</v>
      </c>
      <c r="N224" s="53">
        <f t="shared" si="1002"/>
        <v>0</v>
      </c>
      <c r="O224" s="307">
        <f t="shared" si="1002"/>
        <v>0</v>
      </c>
      <c r="P224" s="213"/>
      <c r="Q224" s="213"/>
      <c r="R224" s="213"/>
      <c r="S224" s="213"/>
      <c r="T224" s="19">
        <f t="shared" si="986"/>
        <v>0</v>
      </c>
      <c r="U224" s="52"/>
      <c r="V224" s="288"/>
      <c r="W224" s="53"/>
      <c r="X224" s="53"/>
      <c r="Y224" s="53"/>
      <c r="Z224" s="53"/>
      <c r="AA224" s="53"/>
      <c r="AB224" s="53"/>
      <c r="AC224" s="53"/>
      <c r="AD224" s="53"/>
      <c r="AE224" s="54"/>
      <c r="AF224" s="478">
        <f t="shared" si="987"/>
        <v>0</v>
      </c>
      <c r="AG224" s="52"/>
      <c r="AH224" s="288"/>
      <c r="AI224" s="53">
        <f t="shared" si="1002"/>
        <v>0</v>
      </c>
      <c r="AJ224" s="53">
        <f t="shared" si="1002"/>
        <v>0</v>
      </c>
      <c r="AK224" s="53">
        <f t="shared" si="1002"/>
        <v>0</v>
      </c>
      <c r="AL224" s="53">
        <f t="shared" si="1002"/>
        <v>0</v>
      </c>
      <c r="AM224" s="53">
        <f t="shared" si="1002"/>
        <v>0</v>
      </c>
      <c r="AN224" s="53">
        <f t="shared" si="1002"/>
        <v>0</v>
      </c>
      <c r="AO224" s="53">
        <f t="shared" si="1002"/>
        <v>0</v>
      </c>
      <c r="AP224" s="53">
        <f t="shared" si="1002"/>
        <v>0</v>
      </c>
      <c r="AQ224" s="54">
        <f t="shared" si="1002"/>
        <v>0</v>
      </c>
      <c r="AR224" s="183"/>
      <c r="AS224" s="196"/>
      <c r="AT224" s="196"/>
      <c r="AU224" s="438"/>
      <c r="AV224" s="438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1"/>
      <c r="DE224" s="201"/>
      <c r="DF224" s="201"/>
      <c r="DG224" s="201"/>
      <c r="DH224" s="201"/>
      <c r="DI224" s="201"/>
      <c r="DJ224" s="201"/>
      <c r="DK224" s="201"/>
      <c r="DL224" s="201"/>
      <c r="DM224" s="201"/>
      <c r="DN224" s="201"/>
      <c r="DO224" s="201"/>
      <c r="DP224" s="201"/>
      <c r="DQ224" s="201"/>
      <c r="DR224" s="201"/>
      <c r="DS224" s="201"/>
      <c r="DT224" s="201"/>
      <c r="DU224" s="201"/>
      <c r="DV224" s="201"/>
      <c r="DW224" s="201"/>
      <c r="DX224" s="201"/>
      <c r="DY224" s="201"/>
      <c r="DZ224" s="201"/>
      <c r="EA224" s="201"/>
      <c r="EB224" s="201"/>
      <c r="EC224" s="201"/>
      <c r="ED224" s="201"/>
      <c r="EE224" s="201"/>
      <c r="EF224" s="201"/>
    </row>
    <row r="225" spans="1:136" s="24" customFormat="1" ht="15.75" hidden="1" customHeight="1" x14ac:dyDescent="0.3">
      <c r="A225" s="578">
        <v>343</v>
      </c>
      <c r="B225" s="578"/>
      <c r="C225" s="578"/>
      <c r="D225" s="579" t="s">
        <v>10</v>
      </c>
      <c r="E225" s="579"/>
      <c r="F225" s="579"/>
      <c r="G225" s="589"/>
      <c r="H225" s="22">
        <f t="shared" si="983"/>
        <v>0</v>
      </c>
      <c r="I225" s="55"/>
      <c r="J225" s="289"/>
      <c r="K225" s="56"/>
      <c r="L225" s="56"/>
      <c r="M225" s="56"/>
      <c r="N225" s="56"/>
      <c r="O225" s="308"/>
      <c r="P225" s="213"/>
      <c r="Q225" s="213"/>
      <c r="R225" s="213"/>
      <c r="S225" s="213"/>
      <c r="T225" s="23">
        <f t="shared" si="986"/>
        <v>0</v>
      </c>
      <c r="U225" s="55"/>
      <c r="V225" s="289"/>
      <c r="W225" s="56"/>
      <c r="X225" s="56"/>
      <c r="Y225" s="56"/>
      <c r="Z225" s="56"/>
      <c r="AA225" s="56"/>
      <c r="AB225" s="56"/>
      <c r="AC225" s="56"/>
      <c r="AD225" s="56"/>
      <c r="AE225" s="57"/>
      <c r="AF225" s="479">
        <f t="shared" si="987"/>
        <v>0</v>
      </c>
      <c r="AG225" s="55"/>
      <c r="AH225" s="289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3"/>
      <c r="AS225" s="124"/>
      <c r="AT225" s="124"/>
      <c r="AU225" s="124"/>
      <c r="AV225" s="124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18" customFormat="1" ht="15.75" hidden="1" customHeight="1" x14ac:dyDescent="0.3">
      <c r="A226" s="44">
        <v>4</v>
      </c>
      <c r="B226" s="38"/>
      <c r="C226" s="38"/>
      <c r="D226" s="580" t="s">
        <v>17</v>
      </c>
      <c r="E226" s="580"/>
      <c r="F226" s="580"/>
      <c r="G226" s="581"/>
      <c r="H226" s="19">
        <f t="shared" si="983"/>
        <v>0</v>
      </c>
      <c r="I226" s="52">
        <f>I227</f>
        <v>0</v>
      </c>
      <c r="J226" s="288">
        <f>J227</f>
        <v>0</v>
      </c>
      <c r="K226" s="53">
        <f t="shared" ref="K226:AQ226" si="1003">K227</f>
        <v>0</v>
      </c>
      <c r="L226" s="53">
        <f t="shared" si="1003"/>
        <v>0</v>
      </c>
      <c r="M226" s="53">
        <f t="shared" si="1003"/>
        <v>0</v>
      </c>
      <c r="N226" s="53">
        <f t="shared" si="1003"/>
        <v>0</v>
      </c>
      <c r="O226" s="307">
        <f t="shared" si="1003"/>
        <v>0</v>
      </c>
      <c r="P226" s="213"/>
      <c r="Q226" s="213"/>
      <c r="R226" s="213"/>
      <c r="S226" s="213"/>
      <c r="T226" s="19">
        <f t="shared" si="986"/>
        <v>0</v>
      </c>
      <c r="U226" s="52"/>
      <c r="V226" s="288"/>
      <c r="W226" s="53"/>
      <c r="X226" s="53"/>
      <c r="Y226" s="53"/>
      <c r="Z226" s="53"/>
      <c r="AA226" s="53"/>
      <c r="AB226" s="53"/>
      <c r="AC226" s="53"/>
      <c r="AD226" s="53"/>
      <c r="AE226" s="54"/>
      <c r="AF226" s="478">
        <f t="shared" si="987"/>
        <v>0</v>
      </c>
      <c r="AG226" s="52"/>
      <c r="AH226" s="288"/>
      <c r="AI226" s="53">
        <f t="shared" si="1003"/>
        <v>0</v>
      </c>
      <c r="AJ226" s="53">
        <f t="shared" si="1003"/>
        <v>0</v>
      </c>
      <c r="AK226" s="53">
        <f t="shared" si="1003"/>
        <v>0</v>
      </c>
      <c r="AL226" s="53">
        <f t="shared" si="1003"/>
        <v>0</v>
      </c>
      <c r="AM226" s="53">
        <f t="shared" si="1003"/>
        <v>0</v>
      </c>
      <c r="AN226" s="53">
        <f t="shared" si="1003"/>
        <v>0</v>
      </c>
      <c r="AO226" s="53">
        <f t="shared" si="1003"/>
        <v>0</v>
      </c>
      <c r="AP226" s="53">
        <f>AP227</f>
        <v>0</v>
      </c>
      <c r="AQ226" s="54">
        <f t="shared" si="1003"/>
        <v>0</v>
      </c>
      <c r="AR226" s="183"/>
      <c r="AS226" s="108"/>
      <c r="AT226" s="108"/>
      <c r="AU226" s="108"/>
      <c r="AV226" s="108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0"/>
      <c r="CQ226" s="200"/>
      <c r="CR226" s="200"/>
      <c r="CS226" s="200"/>
      <c r="CT226" s="200"/>
      <c r="CU226" s="200"/>
      <c r="CV226" s="200"/>
      <c r="CW226" s="200"/>
      <c r="CX226" s="200"/>
      <c r="CY226" s="200"/>
      <c r="CZ226" s="200"/>
      <c r="DA226" s="200"/>
      <c r="DB226" s="200"/>
      <c r="DC226" s="200"/>
      <c r="DD226" s="200"/>
      <c r="DE226" s="200"/>
      <c r="DF226" s="200"/>
      <c r="DG226" s="200"/>
      <c r="DH226" s="200"/>
      <c r="DI226" s="200"/>
      <c r="DJ226" s="200"/>
      <c r="DK226" s="200"/>
      <c r="DL226" s="200"/>
      <c r="DM226" s="200"/>
      <c r="DN226" s="200"/>
      <c r="DO226" s="200"/>
      <c r="DP226" s="200"/>
      <c r="DQ226" s="200"/>
      <c r="DR226" s="200"/>
      <c r="DS226" s="200"/>
      <c r="DT226" s="200"/>
      <c r="DU226" s="200"/>
      <c r="DV226" s="200"/>
      <c r="DW226" s="200"/>
      <c r="DX226" s="200"/>
      <c r="DY226" s="200"/>
      <c r="DZ226" s="200"/>
      <c r="EA226" s="200"/>
      <c r="EB226" s="200"/>
      <c r="EC226" s="200"/>
      <c r="ED226" s="200"/>
      <c r="EE226" s="200"/>
      <c r="EF226" s="200"/>
    </row>
    <row r="227" spans="1:136" s="21" customFormat="1" ht="24.75" hidden="1" customHeight="1" x14ac:dyDescent="0.3">
      <c r="A227" s="582">
        <v>42</v>
      </c>
      <c r="B227" s="582"/>
      <c r="C227" s="44"/>
      <c r="D227" s="583" t="s">
        <v>45</v>
      </c>
      <c r="E227" s="583"/>
      <c r="F227" s="583"/>
      <c r="G227" s="581"/>
      <c r="H227" s="19">
        <f t="shared" si="983"/>
        <v>0</v>
      </c>
      <c r="I227" s="52">
        <f>SUM(I228:I229)</f>
        <v>0</v>
      </c>
      <c r="J227" s="288">
        <f>SUM(J228:J229)</f>
        <v>0</v>
      </c>
      <c r="K227" s="53">
        <f t="shared" ref="K227:N227" si="1004">SUM(K228:K229)</f>
        <v>0</v>
      </c>
      <c r="L227" s="53">
        <f t="shared" si="1004"/>
        <v>0</v>
      </c>
      <c r="M227" s="53">
        <f t="shared" si="1004"/>
        <v>0</v>
      </c>
      <c r="N227" s="53">
        <f t="shared" si="1004"/>
        <v>0</v>
      </c>
      <c r="O227" s="307">
        <f t="shared" ref="O227" si="1005">SUM(O228:O229)</f>
        <v>0</v>
      </c>
      <c r="P227" s="213"/>
      <c r="Q227" s="213"/>
      <c r="R227" s="213"/>
      <c r="S227" s="213"/>
      <c r="T227" s="19">
        <f t="shared" si="986"/>
        <v>0</v>
      </c>
      <c r="U227" s="52"/>
      <c r="V227" s="288"/>
      <c r="W227" s="53"/>
      <c r="X227" s="53"/>
      <c r="Y227" s="53"/>
      <c r="Z227" s="53"/>
      <c r="AA227" s="53"/>
      <c r="AB227" s="53"/>
      <c r="AC227" s="53"/>
      <c r="AD227" s="53"/>
      <c r="AE227" s="54"/>
      <c r="AF227" s="478">
        <f t="shared" si="987"/>
        <v>0</v>
      </c>
      <c r="AG227" s="52"/>
      <c r="AH227" s="288"/>
      <c r="AI227" s="53">
        <f t="shared" ref="AI227:AQ227" si="1006">SUM(AI228:AI229)</f>
        <v>0</v>
      </c>
      <c r="AJ227" s="53">
        <f t="shared" si="1006"/>
        <v>0</v>
      </c>
      <c r="AK227" s="53">
        <f t="shared" si="1006"/>
        <v>0</v>
      </c>
      <c r="AL227" s="53">
        <f t="shared" si="1006"/>
        <v>0</v>
      </c>
      <c r="AM227" s="53">
        <f t="shared" ref="AM227" si="1007">SUM(AM228:AM229)</f>
        <v>0</v>
      </c>
      <c r="AN227" s="53">
        <f t="shared" si="1006"/>
        <v>0</v>
      </c>
      <c r="AO227" s="53">
        <f t="shared" si="1006"/>
        <v>0</v>
      </c>
      <c r="AP227" s="53">
        <f t="shared" si="1006"/>
        <v>0</v>
      </c>
      <c r="AQ227" s="54">
        <f t="shared" si="1006"/>
        <v>0</v>
      </c>
      <c r="AR227" s="183"/>
      <c r="AS227" s="108"/>
      <c r="AT227" s="108"/>
      <c r="AU227" s="108"/>
      <c r="AV227" s="108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  <c r="CK227" s="201"/>
      <c r="CL227" s="201"/>
      <c r="CM227" s="201"/>
      <c r="CN227" s="201"/>
      <c r="CO227" s="201"/>
      <c r="CP227" s="201"/>
      <c r="CQ227" s="201"/>
      <c r="CR227" s="201"/>
      <c r="CS227" s="201"/>
      <c r="CT227" s="201"/>
      <c r="CU227" s="201"/>
      <c r="CV227" s="201"/>
      <c r="CW227" s="201"/>
      <c r="CX227" s="201"/>
      <c r="CY227" s="201"/>
      <c r="CZ227" s="201"/>
      <c r="DA227" s="201"/>
      <c r="DB227" s="201"/>
      <c r="DC227" s="201"/>
      <c r="DD227" s="201"/>
      <c r="DE227" s="201"/>
      <c r="DF227" s="201"/>
      <c r="DG227" s="201"/>
      <c r="DH227" s="201"/>
      <c r="DI227" s="201"/>
      <c r="DJ227" s="201"/>
      <c r="DK227" s="201"/>
      <c r="DL227" s="201"/>
      <c r="DM227" s="201"/>
      <c r="DN227" s="201"/>
      <c r="DO227" s="201"/>
      <c r="DP227" s="201"/>
      <c r="DQ227" s="201"/>
      <c r="DR227" s="201"/>
      <c r="DS227" s="201"/>
      <c r="DT227" s="201"/>
      <c r="DU227" s="201"/>
      <c r="DV227" s="201"/>
      <c r="DW227" s="201"/>
      <c r="DX227" s="201"/>
      <c r="DY227" s="201"/>
      <c r="DZ227" s="201"/>
      <c r="EA227" s="201"/>
      <c r="EB227" s="201"/>
      <c r="EC227" s="201"/>
      <c r="ED227" s="201"/>
      <c r="EE227" s="201"/>
      <c r="EF227" s="201"/>
    </row>
    <row r="228" spans="1:136" s="24" customFormat="1" ht="15.75" hidden="1" customHeight="1" x14ac:dyDescent="0.3">
      <c r="A228" s="578">
        <v>422</v>
      </c>
      <c r="B228" s="578"/>
      <c r="C228" s="578"/>
      <c r="D228" s="579" t="s">
        <v>11</v>
      </c>
      <c r="E228" s="579"/>
      <c r="F228" s="579"/>
      <c r="G228" s="579"/>
      <c r="H228" s="22">
        <f t="shared" si="983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86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87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07"/>
      <c r="AT228" s="107"/>
      <c r="AU228" s="107"/>
      <c r="AV228" s="107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29.25" hidden="1" customHeight="1" x14ac:dyDescent="0.3">
      <c r="A229" s="578">
        <v>424</v>
      </c>
      <c r="B229" s="578"/>
      <c r="C229" s="578"/>
      <c r="D229" s="579" t="s">
        <v>46</v>
      </c>
      <c r="E229" s="579"/>
      <c r="F229" s="579"/>
      <c r="G229" s="579"/>
      <c r="H229" s="22">
        <f t="shared" si="983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86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87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7"/>
      <c r="AT229" s="107"/>
      <c r="AU229" s="107"/>
      <c r="AV229" s="107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45" customFormat="1" ht="15.75" hidden="1" customHeight="1" x14ac:dyDescent="0.3">
      <c r="I230" s="58"/>
      <c r="J230" s="58"/>
      <c r="K230" s="58"/>
      <c r="L230" s="58"/>
      <c r="M230" s="58"/>
      <c r="N230" s="58"/>
      <c r="O230" s="58"/>
      <c r="P230" s="213"/>
      <c r="Q230" s="213"/>
      <c r="R230" s="213"/>
      <c r="S230" s="213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203"/>
      <c r="AS230" s="108"/>
      <c r="AT230" s="108"/>
      <c r="AU230" s="108"/>
      <c r="AV230" s="108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  <c r="BL230" s="202"/>
      <c r="BM230" s="202"/>
      <c r="BN230" s="202"/>
      <c r="BO230" s="202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</row>
    <row r="231" spans="1:136" s="45" customFormat="1" ht="15.75" hidden="1" customHeight="1" x14ac:dyDescent="0.3">
      <c r="I231" s="58"/>
      <c r="J231" s="58"/>
      <c r="K231" s="58"/>
      <c r="L231" s="58"/>
      <c r="M231" s="58"/>
      <c r="N231" s="58"/>
      <c r="O231" s="58"/>
      <c r="P231" s="213"/>
      <c r="Q231" s="213"/>
      <c r="R231" s="213"/>
      <c r="S231" s="213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203"/>
      <c r="AS231" s="108"/>
      <c r="AT231" s="108"/>
      <c r="AU231" s="108"/>
      <c r="AV231" s="108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</row>
    <row r="232" spans="1:136" s="24" customFormat="1" ht="15.75" hidden="1" customHeight="1" x14ac:dyDescent="0.3">
      <c r="A232" s="36"/>
      <c r="B232" s="36"/>
      <c r="C232" s="36"/>
      <c r="D232" s="25"/>
      <c r="E232" s="25"/>
      <c r="F232" s="25"/>
      <c r="G232" s="25"/>
      <c r="H232" s="22"/>
      <c r="I232" s="55"/>
      <c r="J232" s="289"/>
      <c r="K232" s="56"/>
      <c r="L232" s="56"/>
      <c r="M232" s="56"/>
      <c r="N232" s="56"/>
      <c r="O232" s="308"/>
      <c r="P232" s="213"/>
      <c r="Q232" s="213"/>
      <c r="R232" s="213"/>
      <c r="S232" s="213"/>
      <c r="T232" s="23"/>
      <c r="U232" s="55"/>
      <c r="V232" s="289"/>
      <c r="W232" s="56"/>
      <c r="X232" s="56"/>
      <c r="Y232" s="56"/>
      <c r="Z232" s="56"/>
      <c r="AA232" s="56"/>
      <c r="AB232" s="56"/>
      <c r="AC232" s="56"/>
      <c r="AD232" s="56"/>
      <c r="AE232" s="57"/>
      <c r="AF232" s="479"/>
      <c r="AG232" s="55"/>
      <c r="AH232" s="289"/>
      <c r="AI232" s="56"/>
      <c r="AJ232" s="56"/>
      <c r="AK232" s="56"/>
      <c r="AL232" s="56"/>
      <c r="AM232" s="56"/>
      <c r="AN232" s="56"/>
      <c r="AO232" s="56"/>
      <c r="AP232" s="56"/>
      <c r="AQ232" s="57"/>
      <c r="AR232" s="183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</row>
    <row r="233" spans="1:136" s="24" customFormat="1" ht="29.25" hidden="1" customHeight="1" x14ac:dyDescent="0.3">
      <c r="A233" s="578"/>
      <c r="B233" s="578"/>
      <c r="C233" s="578"/>
      <c r="D233" s="579"/>
      <c r="E233" s="579"/>
      <c r="F233" s="579"/>
      <c r="G233" s="589"/>
      <c r="H233" s="22"/>
      <c r="I233" s="55"/>
      <c r="J233" s="289"/>
      <c r="K233" s="56"/>
      <c r="L233" s="56"/>
      <c r="M233" s="56"/>
      <c r="N233" s="56"/>
      <c r="O233" s="308"/>
      <c r="P233" s="213"/>
      <c r="Q233" s="213"/>
      <c r="R233" s="213"/>
      <c r="S233" s="213"/>
      <c r="T233" s="23"/>
      <c r="U233" s="55"/>
      <c r="V233" s="289"/>
      <c r="W233" s="56"/>
      <c r="X233" s="56"/>
      <c r="Y233" s="56"/>
      <c r="Z233" s="56"/>
      <c r="AA233" s="56"/>
      <c r="AB233" s="56"/>
      <c r="AC233" s="56"/>
      <c r="AD233" s="56"/>
      <c r="AE233" s="57"/>
      <c r="AF233" s="479"/>
      <c r="AG233" s="55"/>
      <c r="AH233" s="289"/>
      <c r="AI233" s="56"/>
      <c r="AJ233" s="56"/>
      <c r="AK233" s="56"/>
      <c r="AL233" s="56"/>
      <c r="AM233" s="56"/>
      <c r="AN233" s="56"/>
      <c r="AO233" s="56"/>
      <c r="AP233" s="56"/>
      <c r="AQ233" s="57"/>
      <c r="AR233" s="183"/>
      <c r="AS233" s="214"/>
      <c r="AT233" s="214"/>
      <c r="AU233" s="184"/>
      <c r="AV233" s="184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</row>
    <row r="234" spans="1:136" s="32" customFormat="1" ht="29.25" hidden="1" customHeight="1" x14ac:dyDescent="0.3">
      <c r="A234" s="26"/>
      <c r="B234" s="26"/>
      <c r="C234" s="26"/>
      <c r="D234" s="27"/>
      <c r="E234" s="27"/>
      <c r="F234" s="27"/>
      <c r="G234" s="27"/>
      <c r="H234" s="28"/>
      <c r="I234" s="29"/>
      <c r="J234" s="290"/>
      <c r="K234" s="30"/>
      <c r="L234" s="30"/>
      <c r="M234" s="30"/>
      <c r="N234" s="30"/>
      <c r="O234" s="92"/>
      <c r="P234" s="213"/>
      <c r="Q234" s="213"/>
      <c r="R234" s="213"/>
      <c r="S234" s="213"/>
      <c r="T234" s="28"/>
      <c r="U234" s="29"/>
      <c r="V234" s="290"/>
      <c r="W234" s="30"/>
      <c r="X234" s="30"/>
      <c r="Y234" s="30"/>
      <c r="Z234" s="30"/>
      <c r="AA234" s="30"/>
      <c r="AB234" s="30"/>
      <c r="AC234" s="30"/>
      <c r="AD234" s="30"/>
      <c r="AE234" s="31"/>
      <c r="AF234" s="109"/>
      <c r="AG234" s="29"/>
      <c r="AH234" s="290"/>
      <c r="AI234" s="30"/>
      <c r="AJ234" s="30"/>
      <c r="AK234" s="30"/>
      <c r="AL234" s="30"/>
      <c r="AM234" s="30"/>
      <c r="AN234" s="30"/>
      <c r="AO234" s="30"/>
      <c r="AP234" s="30"/>
      <c r="AQ234" s="31"/>
      <c r="AR234" s="183"/>
      <c r="AS234" s="196"/>
      <c r="AT234" s="196"/>
      <c r="AU234" s="438"/>
      <c r="AV234" s="43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16" customFormat="1" ht="28.5" hidden="1" customHeight="1" x14ac:dyDescent="0.3">
      <c r="A235" s="587"/>
      <c r="B235" s="587"/>
      <c r="C235" s="587"/>
      <c r="D235" s="592"/>
      <c r="E235" s="592"/>
      <c r="F235" s="592"/>
      <c r="G235" s="593"/>
      <c r="H235" s="15">
        <f t="shared" ref="H235:H252" si="1008">SUM(I235:S235)</f>
        <v>0</v>
      </c>
      <c r="I235" s="47">
        <f>I236</f>
        <v>0</v>
      </c>
      <c r="J235" s="286">
        <f>J236</f>
        <v>0</v>
      </c>
      <c r="K235" s="48">
        <f t="shared" ref="K235:O235" si="1009">K236</f>
        <v>0</v>
      </c>
      <c r="L235" s="48">
        <f t="shared" si="1009"/>
        <v>0</v>
      </c>
      <c r="M235" s="48">
        <f t="shared" si="1009"/>
        <v>0</v>
      </c>
      <c r="N235" s="48">
        <f t="shared" si="1009"/>
        <v>0</v>
      </c>
      <c r="O235" s="305">
        <f t="shared" si="1009"/>
        <v>0</v>
      </c>
      <c r="P235" s="213"/>
      <c r="Q235" s="213"/>
      <c r="R235" s="213"/>
      <c r="S235" s="213"/>
      <c r="T235" s="15">
        <f t="shared" ref="T235:T252" si="1010">SUM(U235:AE235)</f>
        <v>0</v>
      </c>
      <c r="U235" s="47"/>
      <c r="V235" s="286"/>
      <c r="W235" s="215"/>
      <c r="X235" s="215"/>
      <c r="Y235" s="215"/>
      <c r="Z235" s="215"/>
      <c r="AA235" s="215"/>
      <c r="AB235" s="215"/>
      <c r="AC235" s="215"/>
      <c r="AD235" s="215"/>
      <c r="AE235" s="216"/>
      <c r="AF235" s="476">
        <f t="shared" ref="AF235:AF252" si="1011">SUM(AG235:AQ235)</f>
        <v>0</v>
      </c>
      <c r="AG235" s="217"/>
      <c r="AH235" s="292"/>
      <c r="AI235" s="215">
        <f t="shared" ref="AI235:AQ235" si="1012">AI236</f>
        <v>0</v>
      </c>
      <c r="AJ235" s="215">
        <f t="shared" si="1012"/>
        <v>0</v>
      </c>
      <c r="AK235" s="215">
        <f t="shared" si="1012"/>
        <v>0</v>
      </c>
      <c r="AL235" s="215">
        <f t="shared" si="1012"/>
        <v>0</v>
      </c>
      <c r="AM235" s="215">
        <f t="shared" si="1012"/>
        <v>0</v>
      </c>
      <c r="AN235" s="215">
        <f t="shared" si="1012"/>
        <v>0</v>
      </c>
      <c r="AO235" s="215">
        <f t="shared" si="1012"/>
        <v>0</v>
      </c>
      <c r="AP235" s="215">
        <f t="shared" si="1012"/>
        <v>0</v>
      </c>
      <c r="AQ235" s="216">
        <f t="shared" si="1012"/>
        <v>0</v>
      </c>
      <c r="AR235" s="183"/>
      <c r="AS235" s="196"/>
      <c r="AT235" s="196"/>
      <c r="AU235" s="438"/>
      <c r="AV235" s="438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199"/>
      <c r="CI235" s="199"/>
      <c r="CJ235" s="199"/>
      <c r="CK235" s="199"/>
      <c r="CL235" s="199"/>
      <c r="CM235" s="199"/>
      <c r="CN235" s="199"/>
      <c r="CO235" s="199"/>
      <c r="CP235" s="199"/>
      <c r="CQ235" s="199"/>
      <c r="CR235" s="199"/>
      <c r="CS235" s="199"/>
      <c r="CT235" s="199"/>
      <c r="CU235" s="199"/>
      <c r="CV235" s="199"/>
      <c r="CW235" s="199"/>
      <c r="CX235" s="199"/>
      <c r="CY235" s="199"/>
      <c r="CZ235" s="199"/>
      <c r="DA235" s="199"/>
      <c r="DB235" s="199"/>
      <c r="DC235" s="199"/>
      <c r="DD235" s="199"/>
      <c r="DE235" s="199"/>
      <c r="DF235" s="199"/>
      <c r="DG235" s="199"/>
      <c r="DH235" s="199"/>
      <c r="DI235" s="199"/>
      <c r="DJ235" s="199"/>
      <c r="DK235" s="199"/>
      <c r="DL235" s="199"/>
      <c r="DM235" s="199"/>
      <c r="DN235" s="199"/>
      <c r="DO235" s="199"/>
      <c r="DP235" s="199"/>
      <c r="DQ235" s="199"/>
      <c r="DR235" s="199"/>
      <c r="DS235" s="199"/>
      <c r="DT235" s="199"/>
      <c r="DU235" s="199"/>
      <c r="DV235" s="199"/>
      <c r="DW235" s="199"/>
      <c r="DX235" s="199"/>
      <c r="DY235" s="199"/>
      <c r="DZ235" s="199"/>
      <c r="EA235" s="199"/>
      <c r="EB235" s="199"/>
      <c r="EC235" s="199"/>
      <c r="ED235" s="199"/>
      <c r="EE235" s="199"/>
      <c r="EF235" s="199"/>
    </row>
    <row r="236" spans="1:136" s="18" customFormat="1" ht="28.5" hidden="1" customHeight="1" x14ac:dyDescent="0.3">
      <c r="A236" s="588"/>
      <c r="B236" s="588"/>
      <c r="C236" s="588"/>
      <c r="D236" s="590"/>
      <c r="E236" s="590"/>
      <c r="F236" s="590"/>
      <c r="G236" s="591"/>
      <c r="H236" s="17">
        <f t="shared" si="1008"/>
        <v>0</v>
      </c>
      <c r="I236" s="49">
        <f>I237+I249</f>
        <v>0</v>
      </c>
      <c r="J236" s="287">
        <f>J237+J249</f>
        <v>0</v>
      </c>
      <c r="K236" s="50">
        <f t="shared" ref="K236:N236" si="1013">K237+K249</f>
        <v>0</v>
      </c>
      <c r="L236" s="50">
        <f t="shared" si="1013"/>
        <v>0</v>
      </c>
      <c r="M236" s="50">
        <f t="shared" si="1013"/>
        <v>0</v>
      </c>
      <c r="N236" s="50">
        <f t="shared" si="1013"/>
        <v>0</v>
      </c>
      <c r="O236" s="306">
        <f t="shared" ref="O236" si="1014">O237+O249</f>
        <v>0</v>
      </c>
      <c r="P236" s="213"/>
      <c r="Q236" s="213"/>
      <c r="R236" s="213"/>
      <c r="S236" s="213"/>
      <c r="T236" s="17">
        <f t="shared" si="1010"/>
        <v>0</v>
      </c>
      <c r="U236" s="49"/>
      <c r="V236" s="287"/>
      <c r="W236" s="50"/>
      <c r="X236" s="50"/>
      <c r="Y236" s="50"/>
      <c r="Z236" s="50"/>
      <c r="AA236" s="50"/>
      <c r="AB236" s="50"/>
      <c r="AC236" s="50"/>
      <c r="AD236" s="50"/>
      <c r="AE236" s="51"/>
      <c r="AF236" s="477">
        <f t="shared" si="1011"/>
        <v>0</v>
      </c>
      <c r="AG236" s="49"/>
      <c r="AH236" s="287"/>
      <c r="AI236" s="50">
        <f t="shared" ref="AI236:AQ236" si="1015">AI237+AI249</f>
        <v>0</v>
      </c>
      <c r="AJ236" s="50">
        <f t="shared" si="1015"/>
        <v>0</v>
      </c>
      <c r="AK236" s="50">
        <f t="shared" si="1015"/>
        <v>0</v>
      </c>
      <c r="AL236" s="50">
        <f t="shared" si="1015"/>
        <v>0</v>
      </c>
      <c r="AM236" s="50">
        <f t="shared" ref="AM236" si="1016">AM237+AM249</f>
        <v>0</v>
      </c>
      <c r="AN236" s="50">
        <f t="shared" si="1015"/>
        <v>0</v>
      </c>
      <c r="AO236" s="50">
        <f t="shared" si="1015"/>
        <v>0</v>
      </c>
      <c r="AP236" s="50">
        <f t="shared" si="1015"/>
        <v>0</v>
      </c>
      <c r="AQ236" s="51">
        <f t="shared" si="1015"/>
        <v>0</v>
      </c>
      <c r="AR236" s="183"/>
      <c r="AS236" s="124"/>
      <c r="AT236" s="124"/>
      <c r="AU236" s="124"/>
      <c r="AV236" s="124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0"/>
      <c r="CQ236" s="200"/>
      <c r="CR236" s="200"/>
      <c r="CS236" s="200"/>
      <c r="CT236" s="200"/>
      <c r="CU236" s="200"/>
      <c r="CV236" s="200"/>
      <c r="CW236" s="200"/>
      <c r="CX236" s="200"/>
      <c r="CY236" s="200"/>
      <c r="CZ236" s="200"/>
      <c r="DA236" s="200"/>
      <c r="DB236" s="200"/>
      <c r="DC236" s="200"/>
      <c r="DD236" s="200"/>
      <c r="DE236" s="200"/>
      <c r="DF236" s="200"/>
      <c r="DG236" s="200"/>
      <c r="DH236" s="200"/>
      <c r="DI236" s="200"/>
      <c r="DJ236" s="200"/>
      <c r="DK236" s="200"/>
      <c r="DL236" s="200"/>
      <c r="DM236" s="200"/>
      <c r="DN236" s="200"/>
      <c r="DO236" s="200"/>
      <c r="DP236" s="200"/>
      <c r="DQ236" s="200"/>
      <c r="DR236" s="200"/>
      <c r="DS236" s="200"/>
      <c r="DT236" s="200"/>
      <c r="DU236" s="200"/>
      <c r="DV236" s="200"/>
      <c r="DW236" s="200"/>
      <c r="DX236" s="200"/>
      <c r="DY236" s="200"/>
      <c r="DZ236" s="200"/>
      <c r="EA236" s="200"/>
      <c r="EB236" s="200"/>
      <c r="EC236" s="200"/>
      <c r="ED236" s="200"/>
      <c r="EE236" s="200"/>
      <c r="EF236" s="200"/>
    </row>
    <row r="237" spans="1:136" s="18" customFormat="1" ht="15.75" hidden="1" customHeight="1" x14ac:dyDescent="0.3">
      <c r="A237" s="20">
        <v>3</v>
      </c>
      <c r="C237" s="37"/>
      <c r="D237" s="580" t="s">
        <v>16</v>
      </c>
      <c r="E237" s="580"/>
      <c r="F237" s="580"/>
      <c r="G237" s="581"/>
      <c r="H237" s="19">
        <f t="shared" si="1008"/>
        <v>0</v>
      </c>
      <c r="I237" s="52">
        <f>I238+I242+I247</f>
        <v>0</v>
      </c>
      <c r="J237" s="288">
        <f>J238+J242+J247</f>
        <v>0</v>
      </c>
      <c r="K237" s="53">
        <f t="shared" ref="K237:N237" si="1017">K238+K242+K247</f>
        <v>0</v>
      </c>
      <c r="L237" s="53">
        <f t="shared" si="1017"/>
        <v>0</v>
      </c>
      <c r="M237" s="53">
        <f t="shared" si="1017"/>
        <v>0</v>
      </c>
      <c r="N237" s="53">
        <f t="shared" si="1017"/>
        <v>0</v>
      </c>
      <c r="O237" s="307">
        <f t="shared" ref="O237" si="1018">O238+O242+O247</f>
        <v>0</v>
      </c>
      <c r="P237" s="213"/>
      <c r="Q237" s="213"/>
      <c r="R237" s="213"/>
      <c r="S237" s="213"/>
      <c r="T237" s="19">
        <f t="shared" si="1010"/>
        <v>0</v>
      </c>
      <c r="U237" s="52"/>
      <c r="V237" s="288"/>
      <c r="W237" s="53"/>
      <c r="X237" s="53"/>
      <c r="Y237" s="53"/>
      <c r="Z237" s="53"/>
      <c r="AA237" s="53"/>
      <c r="AB237" s="53"/>
      <c r="AC237" s="53"/>
      <c r="AD237" s="53"/>
      <c r="AE237" s="54"/>
      <c r="AF237" s="478">
        <f t="shared" si="1011"/>
        <v>0</v>
      </c>
      <c r="AG237" s="52"/>
      <c r="AH237" s="288"/>
      <c r="AI237" s="53">
        <f t="shared" ref="AI237:AQ237" si="1019">AI238+AI242+AI247</f>
        <v>0</v>
      </c>
      <c r="AJ237" s="53">
        <f t="shared" si="1019"/>
        <v>0</v>
      </c>
      <c r="AK237" s="53">
        <f t="shared" si="1019"/>
        <v>0</v>
      </c>
      <c r="AL237" s="53">
        <f t="shared" si="1019"/>
        <v>0</v>
      </c>
      <c r="AM237" s="53">
        <f t="shared" ref="AM237" si="1020">AM238+AM242+AM247</f>
        <v>0</v>
      </c>
      <c r="AN237" s="53">
        <f t="shared" si="1019"/>
        <v>0</v>
      </c>
      <c r="AO237" s="53">
        <f t="shared" si="1019"/>
        <v>0</v>
      </c>
      <c r="AP237" s="53">
        <f t="shared" si="1019"/>
        <v>0</v>
      </c>
      <c r="AQ237" s="54">
        <f t="shared" si="1019"/>
        <v>0</v>
      </c>
      <c r="AR237" s="183"/>
      <c r="AS237" s="108"/>
      <c r="AT237" s="108"/>
      <c r="AU237" s="108"/>
      <c r="AV237" s="108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0"/>
      <c r="CQ237" s="200"/>
      <c r="CR237" s="200"/>
      <c r="CS237" s="200"/>
      <c r="CT237" s="200"/>
      <c r="CU237" s="200"/>
      <c r="CV237" s="200"/>
      <c r="CW237" s="200"/>
      <c r="CX237" s="200"/>
      <c r="CY237" s="200"/>
      <c r="CZ237" s="200"/>
      <c r="DA237" s="200"/>
      <c r="DB237" s="200"/>
      <c r="DC237" s="200"/>
      <c r="DD237" s="200"/>
      <c r="DE237" s="200"/>
      <c r="DF237" s="200"/>
      <c r="DG237" s="200"/>
      <c r="DH237" s="200"/>
      <c r="DI237" s="200"/>
      <c r="DJ237" s="200"/>
      <c r="DK237" s="200"/>
      <c r="DL237" s="200"/>
      <c r="DM237" s="200"/>
      <c r="DN237" s="200"/>
      <c r="DO237" s="200"/>
      <c r="DP237" s="200"/>
      <c r="DQ237" s="200"/>
      <c r="DR237" s="200"/>
      <c r="DS237" s="200"/>
      <c r="DT237" s="200"/>
      <c r="DU237" s="200"/>
      <c r="DV237" s="200"/>
      <c r="DW237" s="200"/>
      <c r="DX237" s="200"/>
      <c r="DY237" s="200"/>
      <c r="DZ237" s="200"/>
      <c r="EA237" s="200"/>
      <c r="EB237" s="200"/>
      <c r="EC237" s="200"/>
      <c r="ED237" s="200"/>
      <c r="EE237" s="200"/>
      <c r="EF237" s="200"/>
    </row>
    <row r="238" spans="1:136" s="21" customFormat="1" ht="15.75" hidden="1" customHeight="1" x14ac:dyDescent="0.3">
      <c r="A238" s="582">
        <v>31</v>
      </c>
      <c r="B238" s="582"/>
      <c r="C238" s="35"/>
      <c r="D238" s="583" t="s">
        <v>0</v>
      </c>
      <c r="E238" s="583"/>
      <c r="F238" s="583"/>
      <c r="G238" s="581"/>
      <c r="H238" s="19">
        <f t="shared" si="1008"/>
        <v>0</v>
      </c>
      <c r="I238" s="52">
        <f>SUM(I239:I241)</f>
        <v>0</v>
      </c>
      <c r="J238" s="288">
        <f>SUM(J239:J241)</f>
        <v>0</v>
      </c>
      <c r="K238" s="53">
        <f t="shared" ref="K238:N238" si="1021">SUM(K239:K241)</f>
        <v>0</v>
      </c>
      <c r="L238" s="53">
        <f t="shared" si="1021"/>
        <v>0</v>
      </c>
      <c r="M238" s="53">
        <f t="shared" si="1021"/>
        <v>0</v>
      </c>
      <c r="N238" s="53">
        <f t="shared" si="1021"/>
        <v>0</v>
      </c>
      <c r="O238" s="307">
        <f t="shared" ref="O238" si="1022">SUM(O239:O241)</f>
        <v>0</v>
      </c>
      <c r="P238" s="213"/>
      <c r="Q238" s="213"/>
      <c r="R238" s="213"/>
      <c r="S238" s="213"/>
      <c r="T238" s="19">
        <f t="shared" si="1010"/>
        <v>0</v>
      </c>
      <c r="U238" s="52"/>
      <c r="V238" s="288"/>
      <c r="W238" s="53"/>
      <c r="X238" s="53"/>
      <c r="Y238" s="53"/>
      <c r="Z238" s="53"/>
      <c r="AA238" s="53"/>
      <c r="AB238" s="53"/>
      <c r="AC238" s="53"/>
      <c r="AD238" s="53"/>
      <c r="AE238" s="54"/>
      <c r="AF238" s="478">
        <f t="shared" si="1011"/>
        <v>0</v>
      </c>
      <c r="AG238" s="52"/>
      <c r="AH238" s="288"/>
      <c r="AI238" s="53">
        <f t="shared" ref="AI238:AQ238" si="1023">SUM(AI239:AI241)</f>
        <v>0</v>
      </c>
      <c r="AJ238" s="53">
        <f t="shared" si="1023"/>
        <v>0</v>
      </c>
      <c r="AK238" s="53">
        <f t="shared" si="1023"/>
        <v>0</v>
      </c>
      <c r="AL238" s="53">
        <f t="shared" si="1023"/>
        <v>0</v>
      </c>
      <c r="AM238" s="53">
        <f t="shared" ref="AM238" si="1024">SUM(AM239:AM241)</f>
        <v>0</v>
      </c>
      <c r="AN238" s="53">
        <f t="shared" si="1023"/>
        <v>0</v>
      </c>
      <c r="AO238" s="53">
        <f t="shared" si="1023"/>
        <v>0</v>
      </c>
      <c r="AP238" s="53">
        <f t="shared" si="1023"/>
        <v>0</v>
      </c>
      <c r="AQ238" s="54">
        <f t="shared" si="1023"/>
        <v>0</v>
      </c>
      <c r="AR238" s="183"/>
      <c r="AS238" s="108"/>
      <c r="AT238" s="108"/>
      <c r="AU238" s="108"/>
      <c r="AV238" s="108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  <c r="CT238" s="201"/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1"/>
      <c r="DE238" s="201"/>
      <c r="DF238" s="201"/>
      <c r="DG238" s="201"/>
      <c r="DH238" s="201"/>
      <c r="DI238" s="201"/>
      <c r="DJ238" s="201"/>
      <c r="DK238" s="201"/>
      <c r="DL238" s="201"/>
      <c r="DM238" s="201"/>
      <c r="DN238" s="201"/>
      <c r="DO238" s="201"/>
      <c r="DP238" s="201"/>
      <c r="DQ238" s="201"/>
      <c r="DR238" s="201"/>
      <c r="DS238" s="201"/>
      <c r="DT238" s="201"/>
      <c r="DU238" s="201"/>
      <c r="DV238" s="201"/>
      <c r="DW238" s="201"/>
      <c r="DX238" s="201"/>
      <c r="DY238" s="201"/>
      <c r="DZ238" s="201"/>
      <c r="EA238" s="201"/>
      <c r="EB238" s="201"/>
      <c r="EC238" s="201"/>
      <c r="ED238" s="201"/>
      <c r="EE238" s="201"/>
      <c r="EF238" s="201"/>
    </row>
    <row r="239" spans="1:136" s="24" customFormat="1" ht="15.75" hidden="1" customHeight="1" x14ac:dyDescent="0.3">
      <c r="A239" s="578">
        <v>311</v>
      </c>
      <c r="B239" s="578"/>
      <c r="C239" s="578"/>
      <c r="D239" s="579" t="s">
        <v>1</v>
      </c>
      <c r="E239" s="579"/>
      <c r="F239" s="579"/>
      <c r="G239" s="579"/>
      <c r="H239" s="22">
        <f t="shared" si="1008"/>
        <v>0</v>
      </c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>
        <f t="shared" si="1010"/>
        <v>0</v>
      </c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>
        <f t="shared" si="1011"/>
        <v>0</v>
      </c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24" customFormat="1" ht="15.75" hidden="1" customHeight="1" x14ac:dyDescent="0.3">
      <c r="A240" s="578">
        <v>312</v>
      </c>
      <c r="B240" s="578"/>
      <c r="C240" s="578"/>
      <c r="D240" s="579" t="s">
        <v>2</v>
      </c>
      <c r="E240" s="579"/>
      <c r="F240" s="579"/>
      <c r="G240" s="579"/>
      <c r="H240" s="22">
        <f t="shared" si="1008"/>
        <v>0</v>
      </c>
      <c r="I240" s="55"/>
      <c r="J240" s="289"/>
      <c r="K240" s="56"/>
      <c r="L240" s="56"/>
      <c r="M240" s="56"/>
      <c r="N240" s="56"/>
      <c r="O240" s="308"/>
      <c r="P240" s="213"/>
      <c r="Q240" s="213"/>
      <c r="R240" s="213"/>
      <c r="S240" s="213"/>
      <c r="T240" s="23">
        <f t="shared" si="1010"/>
        <v>0</v>
      </c>
      <c r="U240" s="55"/>
      <c r="V240" s="289"/>
      <c r="W240" s="56"/>
      <c r="X240" s="56"/>
      <c r="Y240" s="56"/>
      <c r="Z240" s="56"/>
      <c r="AA240" s="56"/>
      <c r="AB240" s="56"/>
      <c r="AC240" s="56"/>
      <c r="AD240" s="56"/>
      <c r="AE240" s="57"/>
      <c r="AF240" s="479">
        <f t="shared" si="1011"/>
        <v>0</v>
      </c>
      <c r="AG240" s="55"/>
      <c r="AH240" s="289"/>
      <c r="AI240" s="56"/>
      <c r="AJ240" s="56"/>
      <c r="AK240" s="56"/>
      <c r="AL240" s="56"/>
      <c r="AM240" s="56"/>
      <c r="AN240" s="56"/>
      <c r="AO240" s="56"/>
      <c r="AP240" s="56"/>
      <c r="AQ240" s="57"/>
      <c r="AR240" s="183"/>
      <c r="AS240" s="124"/>
      <c r="AT240" s="124"/>
      <c r="AU240" s="124"/>
      <c r="AV240" s="124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24" customFormat="1" ht="15.75" hidden="1" customHeight="1" x14ac:dyDescent="0.3">
      <c r="A241" s="578">
        <v>313</v>
      </c>
      <c r="B241" s="578"/>
      <c r="C241" s="578"/>
      <c r="D241" s="579" t="s">
        <v>3</v>
      </c>
      <c r="E241" s="579"/>
      <c r="F241" s="579"/>
      <c r="G241" s="579"/>
      <c r="H241" s="22">
        <f t="shared" si="1008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1010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1011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1" customFormat="1" ht="15.75" hidden="1" customHeight="1" x14ac:dyDescent="0.3">
      <c r="A242" s="582">
        <v>32</v>
      </c>
      <c r="B242" s="582"/>
      <c r="C242" s="35"/>
      <c r="D242" s="583" t="s">
        <v>4</v>
      </c>
      <c r="E242" s="583"/>
      <c r="F242" s="583"/>
      <c r="G242" s="581"/>
      <c r="H242" s="19">
        <f t="shared" si="1008"/>
        <v>0</v>
      </c>
      <c r="I242" s="52">
        <f>SUM(I243:I246)</f>
        <v>0</v>
      </c>
      <c r="J242" s="288">
        <f>SUM(J243:J246)</f>
        <v>0</v>
      </c>
      <c r="K242" s="53">
        <f t="shared" ref="K242:N242" si="1025">SUM(K243:K246)</f>
        <v>0</v>
      </c>
      <c r="L242" s="53">
        <f t="shared" si="1025"/>
        <v>0</v>
      </c>
      <c r="M242" s="53">
        <f t="shared" si="1025"/>
        <v>0</v>
      </c>
      <c r="N242" s="53">
        <f t="shared" si="1025"/>
        <v>0</v>
      </c>
      <c r="O242" s="307">
        <f t="shared" ref="O242" si="1026">SUM(O243:O246)</f>
        <v>0</v>
      </c>
      <c r="P242" s="213"/>
      <c r="Q242" s="213"/>
      <c r="R242" s="213"/>
      <c r="S242" s="213"/>
      <c r="T242" s="19">
        <f t="shared" si="1010"/>
        <v>0</v>
      </c>
      <c r="U242" s="52"/>
      <c r="V242" s="288"/>
      <c r="W242" s="53"/>
      <c r="X242" s="53"/>
      <c r="Y242" s="53"/>
      <c r="Z242" s="53"/>
      <c r="AA242" s="53"/>
      <c r="AB242" s="53"/>
      <c r="AC242" s="53"/>
      <c r="AD242" s="53"/>
      <c r="AE242" s="54"/>
      <c r="AF242" s="478">
        <f t="shared" si="1011"/>
        <v>0</v>
      </c>
      <c r="AG242" s="52"/>
      <c r="AH242" s="288"/>
      <c r="AI242" s="53">
        <f t="shared" ref="AI242:AQ242" si="1027">SUM(AI243:AI246)</f>
        <v>0</v>
      </c>
      <c r="AJ242" s="53">
        <f t="shared" si="1027"/>
        <v>0</v>
      </c>
      <c r="AK242" s="53">
        <f t="shared" si="1027"/>
        <v>0</v>
      </c>
      <c r="AL242" s="53">
        <f t="shared" si="1027"/>
        <v>0</v>
      </c>
      <c r="AM242" s="53">
        <f t="shared" ref="AM242" si="1028">SUM(AM243:AM246)</f>
        <v>0</v>
      </c>
      <c r="AN242" s="53">
        <f t="shared" si="1027"/>
        <v>0</v>
      </c>
      <c r="AO242" s="53">
        <f t="shared" si="1027"/>
        <v>0</v>
      </c>
      <c r="AP242" s="53">
        <f t="shared" si="1027"/>
        <v>0</v>
      </c>
      <c r="AQ242" s="54">
        <f t="shared" si="1027"/>
        <v>0</v>
      </c>
      <c r="AR242" s="183"/>
      <c r="AS242" s="108"/>
      <c r="AT242" s="108"/>
      <c r="AU242" s="108"/>
      <c r="AV242" s="108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F242" s="201"/>
      <c r="DG242" s="201"/>
      <c r="DH242" s="201"/>
      <c r="DI242" s="201"/>
      <c r="DJ242" s="201"/>
      <c r="DK242" s="201"/>
      <c r="DL242" s="201"/>
      <c r="DM242" s="201"/>
      <c r="DN242" s="20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</row>
    <row r="243" spans="1:136" s="24" customFormat="1" ht="15.75" hidden="1" customHeight="1" x14ac:dyDescent="0.3">
      <c r="A243" s="578">
        <v>321</v>
      </c>
      <c r="B243" s="578"/>
      <c r="C243" s="578"/>
      <c r="D243" s="579" t="s">
        <v>5</v>
      </c>
      <c r="E243" s="579"/>
      <c r="F243" s="579"/>
      <c r="G243" s="579"/>
      <c r="H243" s="22">
        <f t="shared" si="1008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1010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1011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 x14ac:dyDescent="0.3">
      <c r="A244" s="578">
        <v>322</v>
      </c>
      <c r="B244" s="578"/>
      <c r="C244" s="578"/>
      <c r="D244" s="579" t="s">
        <v>6</v>
      </c>
      <c r="E244" s="579"/>
      <c r="F244" s="579"/>
      <c r="G244" s="579"/>
      <c r="H244" s="22">
        <f t="shared" si="1008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1010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1011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4" customFormat="1" ht="15.75" hidden="1" customHeight="1" x14ac:dyDescent="0.3">
      <c r="A245" s="578">
        <v>323</v>
      </c>
      <c r="B245" s="578"/>
      <c r="C245" s="578"/>
      <c r="D245" s="579" t="s">
        <v>7</v>
      </c>
      <c r="E245" s="579"/>
      <c r="F245" s="579"/>
      <c r="G245" s="579"/>
      <c r="H245" s="22">
        <f t="shared" si="1008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0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1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24"/>
      <c r="AT245" s="124"/>
      <c r="AU245" s="124"/>
      <c r="AV245" s="124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78">
        <v>329</v>
      </c>
      <c r="B246" s="578"/>
      <c r="C246" s="578"/>
      <c r="D246" s="579" t="s">
        <v>8</v>
      </c>
      <c r="E246" s="579"/>
      <c r="F246" s="579"/>
      <c r="G246" s="579"/>
      <c r="H246" s="22">
        <f t="shared" si="1008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0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1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1" customFormat="1" ht="15.75" hidden="1" customHeight="1" x14ac:dyDescent="0.3">
      <c r="A247" s="582">
        <v>34</v>
      </c>
      <c r="B247" s="582"/>
      <c r="C247" s="35"/>
      <c r="D247" s="583" t="s">
        <v>9</v>
      </c>
      <c r="E247" s="583"/>
      <c r="F247" s="583"/>
      <c r="G247" s="581"/>
      <c r="H247" s="19">
        <f t="shared" si="1008"/>
        <v>0</v>
      </c>
      <c r="I247" s="52">
        <f>I248</f>
        <v>0</v>
      </c>
      <c r="J247" s="288">
        <f>J248</f>
        <v>0</v>
      </c>
      <c r="K247" s="53">
        <f t="shared" ref="K247:AQ247" si="1029">K248</f>
        <v>0</v>
      </c>
      <c r="L247" s="53">
        <f t="shared" si="1029"/>
        <v>0</v>
      </c>
      <c r="M247" s="53">
        <f t="shared" si="1029"/>
        <v>0</v>
      </c>
      <c r="N247" s="53">
        <f t="shared" si="1029"/>
        <v>0</v>
      </c>
      <c r="O247" s="307">
        <f t="shared" si="1029"/>
        <v>0</v>
      </c>
      <c r="P247" s="213"/>
      <c r="Q247" s="213"/>
      <c r="R247" s="213"/>
      <c r="S247" s="213"/>
      <c r="T247" s="19">
        <f t="shared" si="1010"/>
        <v>0</v>
      </c>
      <c r="U247" s="52"/>
      <c r="V247" s="288"/>
      <c r="W247" s="53"/>
      <c r="X247" s="53"/>
      <c r="Y247" s="53"/>
      <c r="Z247" s="53"/>
      <c r="AA247" s="53"/>
      <c r="AB247" s="53"/>
      <c r="AC247" s="53"/>
      <c r="AD247" s="53"/>
      <c r="AE247" s="54"/>
      <c r="AF247" s="478">
        <f t="shared" si="1011"/>
        <v>0</v>
      </c>
      <c r="AG247" s="52"/>
      <c r="AH247" s="288"/>
      <c r="AI247" s="53">
        <f t="shared" si="1029"/>
        <v>0</v>
      </c>
      <c r="AJ247" s="53">
        <f t="shared" si="1029"/>
        <v>0</v>
      </c>
      <c r="AK247" s="53">
        <f t="shared" si="1029"/>
        <v>0</v>
      </c>
      <c r="AL247" s="53">
        <f t="shared" si="1029"/>
        <v>0</v>
      </c>
      <c r="AM247" s="53">
        <f t="shared" si="1029"/>
        <v>0</v>
      </c>
      <c r="AN247" s="53">
        <f t="shared" si="1029"/>
        <v>0</v>
      </c>
      <c r="AO247" s="53">
        <f t="shared" si="1029"/>
        <v>0</v>
      </c>
      <c r="AP247" s="53">
        <f t="shared" si="1029"/>
        <v>0</v>
      </c>
      <c r="AQ247" s="54">
        <f t="shared" si="1029"/>
        <v>0</v>
      </c>
      <c r="AR247" s="183"/>
      <c r="AS247" s="196"/>
      <c r="AT247" s="196"/>
      <c r="AU247" s="438"/>
      <c r="AV247" s="438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201"/>
      <c r="CC247" s="201"/>
      <c r="CD247" s="201"/>
      <c r="CE247" s="201"/>
      <c r="CF247" s="201"/>
      <c r="CG247" s="201"/>
      <c r="CH247" s="201"/>
      <c r="CI247" s="201"/>
      <c r="CJ247" s="201"/>
      <c r="CK247" s="201"/>
      <c r="CL247" s="201"/>
      <c r="CM247" s="201"/>
      <c r="CN247" s="201"/>
      <c r="CO247" s="201"/>
      <c r="CP247" s="201"/>
      <c r="CQ247" s="201"/>
      <c r="CR247" s="201"/>
      <c r="CS247" s="201"/>
      <c r="CT247" s="201"/>
      <c r="CU247" s="201"/>
      <c r="CV247" s="201"/>
      <c r="CW247" s="201"/>
      <c r="CX247" s="201"/>
      <c r="CY247" s="201"/>
      <c r="CZ247" s="201"/>
      <c r="DA247" s="201"/>
      <c r="DB247" s="201"/>
      <c r="DC247" s="201"/>
      <c r="DD247" s="201"/>
      <c r="DE247" s="201"/>
      <c r="DF247" s="201"/>
      <c r="DG247" s="201"/>
      <c r="DH247" s="201"/>
      <c r="DI247" s="201"/>
      <c r="DJ247" s="201"/>
      <c r="DK247" s="201"/>
      <c r="DL247" s="201"/>
      <c r="DM247" s="201"/>
      <c r="DN247" s="201"/>
      <c r="DO247" s="201"/>
      <c r="DP247" s="201"/>
      <c r="DQ247" s="201"/>
      <c r="DR247" s="201"/>
      <c r="DS247" s="201"/>
      <c r="DT247" s="201"/>
      <c r="DU247" s="201"/>
      <c r="DV247" s="201"/>
      <c r="DW247" s="201"/>
      <c r="DX247" s="201"/>
      <c r="DY247" s="201"/>
      <c r="DZ247" s="201"/>
      <c r="EA247" s="201"/>
      <c r="EB247" s="201"/>
      <c r="EC247" s="201"/>
      <c r="ED247" s="201"/>
      <c r="EE247" s="201"/>
      <c r="EF247" s="201"/>
    </row>
    <row r="248" spans="1:136" s="24" customFormat="1" ht="15.75" hidden="1" customHeight="1" x14ac:dyDescent="0.3">
      <c r="A248" s="578">
        <v>343</v>
      </c>
      <c r="B248" s="578"/>
      <c r="C248" s="578"/>
      <c r="D248" s="579" t="s">
        <v>10</v>
      </c>
      <c r="E248" s="579"/>
      <c r="F248" s="579"/>
      <c r="G248" s="579"/>
      <c r="H248" s="22">
        <f t="shared" si="1008"/>
        <v>0</v>
      </c>
      <c r="I248" s="55"/>
      <c r="J248" s="289"/>
      <c r="K248" s="56"/>
      <c r="L248" s="56"/>
      <c r="M248" s="56"/>
      <c r="N248" s="56"/>
      <c r="O248" s="308"/>
      <c r="P248" s="213"/>
      <c r="Q248" s="213"/>
      <c r="R248" s="213"/>
      <c r="S248" s="213"/>
      <c r="T248" s="23">
        <f t="shared" si="1010"/>
        <v>0</v>
      </c>
      <c r="U248" s="55"/>
      <c r="V248" s="289"/>
      <c r="W248" s="56"/>
      <c r="X248" s="56"/>
      <c r="Y248" s="56"/>
      <c r="Z248" s="56"/>
      <c r="AA248" s="56"/>
      <c r="AB248" s="56"/>
      <c r="AC248" s="56"/>
      <c r="AD248" s="56"/>
      <c r="AE248" s="57"/>
      <c r="AF248" s="479">
        <f t="shared" si="1011"/>
        <v>0</v>
      </c>
      <c r="AG248" s="55"/>
      <c r="AH248" s="289"/>
      <c r="AI248" s="56"/>
      <c r="AJ248" s="56"/>
      <c r="AK248" s="56"/>
      <c r="AL248" s="56"/>
      <c r="AM248" s="56"/>
      <c r="AN248" s="56"/>
      <c r="AO248" s="56"/>
      <c r="AP248" s="56"/>
      <c r="AQ248" s="57"/>
      <c r="AR248" s="183"/>
      <c r="AS248" s="124"/>
      <c r="AT248" s="124"/>
      <c r="AU248" s="124"/>
      <c r="AV248" s="124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</row>
    <row r="249" spans="1:136" s="18" customFormat="1" ht="15.75" hidden="1" customHeight="1" x14ac:dyDescent="0.3">
      <c r="A249" s="20">
        <v>4</v>
      </c>
      <c r="B249" s="38"/>
      <c r="C249" s="38"/>
      <c r="D249" s="580" t="s">
        <v>17</v>
      </c>
      <c r="E249" s="580"/>
      <c r="F249" s="580"/>
      <c r="G249" s="581"/>
      <c r="H249" s="19">
        <f t="shared" si="1008"/>
        <v>0</v>
      </c>
      <c r="I249" s="52">
        <f>I250</f>
        <v>0</v>
      </c>
      <c r="J249" s="288">
        <f>J250</f>
        <v>0</v>
      </c>
      <c r="K249" s="53">
        <f t="shared" ref="K249:AQ249" si="1030">K250</f>
        <v>0</v>
      </c>
      <c r="L249" s="53">
        <f t="shared" si="1030"/>
        <v>0</v>
      </c>
      <c r="M249" s="53">
        <f t="shared" si="1030"/>
        <v>0</v>
      </c>
      <c r="N249" s="53">
        <f t="shared" si="1030"/>
        <v>0</v>
      </c>
      <c r="O249" s="307">
        <f t="shared" si="1030"/>
        <v>0</v>
      </c>
      <c r="P249" s="213"/>
      <c r="Q249" s="213"/>
      <c r="R249" s="213"/>
      <c r="S249" s="213"/>
      <c r="T249" s="19">
        <f t="shared" si="1010"/>
        <v>0</v>
      </c>
      <c r="U249" s="52"/>
      <c r="V249" s="288"/>
      <c r="W249" s="53"/>
      <c r="X249" s="53"/>
      <c r="Y249" s="53"/>
      <c r="Z249" s="53"/>
      <c r="AA249" s="53"/>
      <c r="AB249" s="53"/>
      <c r="AC249" s="53"/>
      <c r="AD249" s="53"/>
      <c r="AE249" s="54"/>
      <c r="AF249" s="478">
        <f t="shared" si="1011"/>
        <v>0</v>
      </c>
      <c r="AG249" s="52"/>
      <c r="AH249" s="288"/>
      <c r="AI249" s="53">
        <f t="shared" si="1030"/>
        <v>0</v>
      </c>
      <c r="AJ249" s="53">
        <f t="shared" si="1030"/>
        <v>0</v>
      </c>
      <c r="AK249" s="53">
        <f t="shared" si="1030"/>
        <v>0</v>
      </c>
      <c r="AL249" s="53">
        <f t="shared" si="1030"/>
        <v>0</v>
      </c>
      <c r="AM249" s="53">
        <f t="shared" si="1030"/>
        <v>0</v>
      </c>
      <c r="AN249" s="53">
        <f t="shared" si="1030"/>
        <v>0</v>
      </c>
      <c r="AO249" s="53">
        <f t="shared" si="1030"/>
        <v>0</v>
      </c>
      <c r="AP249" s="53">
        <f>AP250</f>
        <v>0</v>
      </c>
      <c r="AQ249" s="54">
        <f t="shared" si="1030"/>
        <v>0</v>
      </c>
      <c r="AR249" s="183"/>
      <c r="AS249" s="108"/>
      <c r="AT249" s="108"/>
      <c r="AU249" s="108"/>
      <c r="AV249" s="108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</row>
    <row r="250" spans="1:136" s="21" customFormat="1" ht="24.75" hidden="1" customHeight="1" x14ac:dyDescent="0.3">
      <c r="A250" s="582">
        <v>42</v>
      </c>
      <c r="B250" s="582"/>
      <c r="C250" s="20"/>
      <c r="D250" s="583" t="s">
        <v>45</v>
      </c>
      <c r="E250" s="583"/>
      <c r="F250" s="583"/>
      <c r="G250" s="581"/>
      <c r="H250" s="19">
        <f t="shared" si="1008"/>
        <v>0</v>
      </c>
      <c r="I250" s="52">
        <f>SUM(I251:I252)</f>
        <v>0</v>
      </c>
      <c r="J250" s="288">
        <f>SUM(J251:J252)</f>
        <v>0</v>
      </c>
      <c r="K250" s="53">
        <f t="shared" ref="K250:N250" si="1031">SUM(K251:K252)</f>
        <v>0</v>
      </c>
      <c r="L250" s="53">
        <f t="shared" si="1031"/>
        <v>0</v>
      </c>
      <c r="M250" s="53">
        <f t="shared" si="1031"/>
        <v>0</v>
      </c>
      <c r="N250" s="53">
        <f t="shared" si="1031"/>
        <v>0</v>
      </c>
      <c r="O250" s="307">
        <f t="shared" ref="O250" si="1032">SUM(O251:O252)</f>
        <v>0</v>
      </c>
      <c r="P250" s="213"/>
      <c r="Q250" s="213"/>
      <c r="R250" s="213"/>
      <c r="S250" s="213"/>
      <c r="T250" s="19">
        <f t="shared" si="1010"/>
        <v>0</v>
      </c>
      <c r="U250" s="52"/>
      <c r="V250" s="288"/>
      <c r="W250" s="53"/>
      <c r="X250" s="53"/>
      <c r="Y250" s="53"/>
      <c r="Z250" s="53"/>
      <c r="AA250" s="53"/>
      <c r="AB250" s="53"/>
      <c r="AC250" s="53"/>
      <c r="AD250" s="53"/>
      <c r="AE250" s="54"/>
      <c r="AF250" s="478">
        <f t="shared" si="1011"/>
        <v>0</v>
      </c>
      <c r="AG250" s="52"/>
      <c r="AH250" s="288"/>
      <c r="AI250" s="53">
        <f t="shared" ref="AI250:AO250" si="1033">SUM(AI251:AI252)</f>
        <v>0</v>
      </c>
      <c r="AJ250" s="53">
        <f t="shared" si="1033"/>
        <v>0</v>
      </c>
      <c r="AK250" s="53">
        <f t="shared" si="1033"/>
        <v>0</v>
      </c>
      <c r="AL250" s="53">
        <f t="shared" si="1033"/>
        <v>0</v>
      </c>
      <c r="AM250" s="53">
        <f t="shared" ref="AM250" si="1034">SUM(AM251:AM252)</f>
        <v>0</v>
      </c>
      <c r="AN250" s="53">
        <f t="shared" si="1033"/>
        <v>0</v>
      </c>
      <c r="AO250" s="53">
        <f t="shared" si="1033"/>
        <v>0</v>
      </c>
      <c r="AP250" s="53">
        <f>SUM(AP251:AP252)</f>
        <v>0</v>
      </c>
      <c r="AQ250" s="54">
        <f t="shared" ref="AQ250" si="1035">SUM(AQ251:AQ252)</f>
        <v>0</v>
      </c>
      <c r="AR250" s="183"/>
      <c r="AS250" s="108"/>
      <c r="AT250" s="108"/>
      <c r="AU250" s="108"/>
      <c r="AV250" s="108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  <c r="CT250" s="201"/>
      <c r="CU250" s="201"/>
      <c r="CV250" s="201"/>
      <c r="CW250" s="201"/>
      <c r="CX250" s="201"/>
      <c r="CY250" s="201"/>
      <c r="CZ250" s="201"/>
      <c r="DA250" s="201"/>
      <c r="DB250" s="201"/>
      <c r="DC250" s="201"/>
      <c r="DD250" s="201"/>
      <c r="DE250" s="201"/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</row>
    <row r="251" spans="1:136" s="24" customFormat="1" ht="15.75" hidden="1" customHeight="1" x14ac:dyDescent="0.3">
      <c r="A251" s="578">
        <v>422</v>
      </c>
      <c r="B251" s="578"/>
      <c r="C251" s="578"/>
      <c r="D251" s="579" t="s">
        <v>11</v>
      </c>
      <c r="E251" s="579"/>
      <c r="F251" s="579"/>
      <c r="G251" s="579"/>
      <c r="H251" s="22">
        <f t="shared" si="1008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0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1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29.25" hidden="1" customHeight="1" x14ac:dyDescent="0.3">
      <c r="A252" s="578">
        <v>424</v>
      </c>
      <c r="B252" s="578"/>
      <c r="C252" s="578"/>
      <c r="D252" s="579" t="s">
        <v>46</v>
      </c>
      <c r="E252" s="579"/>
      <c r="F252" s="579"/>
      <c r="G252" s="579"/>
      <c r="H252" s="22">
        <f t="shared" si="1008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0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1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ht="0" hidden="1" customHeight="1" x14ac:dyDescent="0.3">
      <c r="P253" s="213"/>
      <c r="Q253" s="213"/>
      <c r="R253" s="213"/>
      <c r="S253" s="213"/>
    </row>
    <row r="254" spans="1:136" ht="0" hidden="1" customHeight="1" x14ac:dyDescent="0.3">
      <c r="P254" s="213"/>
      <c r="Q254" s="213"/>
      <c r="R254" s="213"/>
      <c r="S254" s="213"/>
    </row>
    <row r="255" spans="1:136" ht="0" hidden="1" customHeight="1" x14ac:dyDescent="0.3">
      <c r="P255" s="213"/>
      <c r="Q255" s="213"/>
      <c r="R255" s="213"/>
      <c r="S255" s="213"/>
    </row>
    <row r="256" spans="1:136" ht="0" hidden="1" customHeight="1" x14ac:dyDescent="0.3">
      <c r="P256" s="213"/>
      <c r="Q256" s="213"/>
      <c r="R256" s="213"/>
      <c r="S256" s="213"/>
    </row>
    <row r="257" spans="1:44" ht="0" hidden="1" customHeight="1" x14ac:dyDescent="0.3">
      <c r="P257" s="213"/>
      <c r="Q257" s="213"/>
      <c r="R257" s="213"/>
      <c r="S257" s="213"/>
    </row>
    <row r="258" spans="1:44" ht="0" hidden="1" customHeight="1" x14ac:dyDescent="0.3">
      <c r="P258" s="213"/>
      <c r="Q258" s="213"/>
      <c r="R258" s="213"/>
      <c r="S258" s="213"/>
    </row>
    <row r="259" spans="1:44" ht="0" hidden="1" customHeight="1" x14ac:dyDescent="0.3">
      <c r="P259" s="213"/>
      <c r="Q259" s="213"/>
      <c r="R259" s="213"/>
      <c r="S259" s="213"/>
    </row>
    <row r="260" spans="1:44" ht="0" hidden="1" customHeight="1" x14ac:dyDescent="0.3">
      <c r="P260" s="213"/>
      <c r="Q260" s="213"/>
      <c r="R260" s="213"/>
      <c r="S260" s="213"/>
    </row>
    <row r="261" spans="1:44" ht="0" hidden="1" customHeight="1" x14ac:dyDescent="0.3">
      <c r="P261" s="213"/>
      <c r="Q261" s="213"/>
      <c r="R261" s="213"/>
      <c r="S261" s="213"/>
    </row>
    <row r="262" spans="1:44" ht="0" hidden="1" customHeight="1" x14ac:dyDescent="0.3">
      <c r="P262" s="213"/>
      <c r="Q262" s="213"/>
      <c r="R262" s="213"/>
      <c r="S262" s="213"/>
    </row>
    <row r="263" spans="1:44" ht="0" hidden="1" customHeight="1" x14ac:dyDescent="0.3">
      <c r="P263" s="213"/>
      <c r="Q263" s="213"/>
      <c r="R263" s="213"/>
      <c r="S263" s="213"/>
    </row>
    <row r="264" spans="1:44" ht="0" hidden="1" customHeight="1" x14ac:dyDescent="0.3">
      <c r="P264" s="213"/>
      <c r="Q264" s="213"/>
      <c r="R264" s="213"/>
      <c r="S264" s="213"/>
    </row>
    <row r="265" spans="1:44" ht="0" hidden="1" customHeight="1" x14ac:dyDescent="0.3">
      <c r="P265" s="213"/>
      <c r="Q265" s="213"/>
      <c r="R265" s="213"/>
      <c r="S265" s="213"/>
    </row>
    <row r="266" spans="1:44" ht="0" hidden="1" customHeight="1" x14ac:dyDescent="0.3">
      <c r="P266" s="213"/>
      <c r="Q266" s="213"/>
      <c r="R266" s="213"/>
      <c r="S266" s="213"/>
    </row>
    <row r="267" spans="1:44" ht="0" hidden="1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3"/>
      <c r="Q267" s="213"/>
      <c r="R267" s="213"/>
      <c r="S267" s="213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198"/>
    </row>
    <row r="268" spans="1:44" ht="0" hidden="1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3"/>
      <c r="Q268" s="213"/>
      <c r="R268" s="213"/>
      <c r="S268" s="213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198"/>
    </row>
    <row r="269" spans="1:44" ht="0" hidden="1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/>
    <row r="291" spans="1:44" ht="0" hidden="1" customHeight="1" x14ac:dyDescent="0.3"/>
  </sheetData>
  <sheetProtection password="8306" sheet="1" objects="1" scenarios="1" formatCells="0" formatColumns="0" formatRows="0"/>
  <mergeCells count="350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D47:G4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AT16:AV16"/>
    <mergeCell ref="A204:C204"/>
    <mergeCell ref="D204:G204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U211:X211"/>
    <mergeCell ref="AO210:AQ210"/>
    <mergeCell ref="AO211:AQ211"/>
    <mergeCell ref="I211:L211"/>
    <mergeCell ref="Q211:S211"/>
    <mergeCell ref="U11:W11"/>
    <mergeCell ref="Y11:AE11"/>
    <mergeCell ref="AG210:AI210"/>
    <mergeCell ref="AG211:AI211"/>
    <mergeCell ref="I69:S69"/>
    <mergeCell ref="I116:S116"/>
    <mergeCell ref="I140:S140"/>
    <mergeCell ref="I149:S149"/>
    <mergeCell ref="I162:S162"/>
    <mergeCell ref="I184:S184"/>
    <mergeCell ref="U184:AE184"/>
    <mergeCell ref="U162:AE162"/>
    <mergeCell ref="U149:AE149"/>
    <mergeCell ref="U140:AE140"/>
    <mergeCell ref="U116:AE116"/>
    <mergeCell ref="U69:AE69"/>
    <mergeCell ref="AG69:AQ69"/>
    <mergeCell ref="AG184:AQ184"/>
    <mergeCell ref="AG162:AQ162"/>
    <mergeCell ref="AG7:AI7"/>
    <mergeCell ref="AJ7:AQ7"/>
    <mergeCell ref="AG11:AI11"/>
    <mergeCell ref="AK11:AQ11"/>
    <mergeCell ref="A2:S2"/>
    <mergeCell ref="A4:S4"/>
    <mergeCell ref="A221:C221"/>
    <mergeCell ref="D221:G221"/>
    <mergeCell ref="A11:G11"/>
    <mergeCell ref="D212:G212"/>
    <mergeCell ref="D165:G165"/>
    <mergeCell ref="I11:K11"/>
    <mergeCell ref="M11:S11"/>
    <mergeCell ref="A199:B199"/>
    <mergeCell ref="D190:G190"/>
    <mergeCell ref="D189:G189"/>
    <mergeCell ref="D97:G97"/>
    <mergeCell ref="D98:G98"/>
    <mergeCell ref="D200:G200"/>
    <mergeCell ref="D99:G99"/>
    <mergeCell ref="A16:C16"/>
    <mergeCell ref="A213:C213"/>
    <mergeCell ref="D213:G213"/>
    <mergeCell ref="D214:G214"/>
    <mergeCell ref="I7:K7"/>
    <mergeCell ref="L7:S7"/>
    <mergeCell ref="A8:C9"/>
    <mergeCell ref="D8:G9"/>
    <mergeCell ref="H8:H9"/>
    <mergeCell ref="A13:G13"/>
    <mergeCell ref="A15:G15"/>
    <mergeCell ref="A217:C217"/>
    <mergeCell ref="D217:G217"/>
    <mergeCell ref="D207:G207"/>
    <mergeCell ref="D208:G208"/>
    <mergeCell ref="A203:C203"/>
    <mergeCell ref="D203:G203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161:G161"/>
    <mergeCell ref="D224:G224"/>
    <mergeCell ref="A212:C212"/>
    <mergeCell ref="D215:G215"/>
    <mergeCell ref="A216:C216"/>
    <mergeCell ref="D216:G216"/>
    <mergeCell ref="A218:C218"/>
    <mergeCell ref="A220:C220"/>
    <mergeCell ref="D220:G220"/>
    <mergeCell ref="A222:C222"/>
    <mergeCell ref="D222:G222"/>
    <mergeCell ref="A223:C223"/>
    <mergeCell ref="D223:G223"/>
    <mergeCell ref="A224:B224"/>
    <mergeCell ref="D219:G219"/>
    <mergeCell ref="D181:G181"/>
    <mergeCell ref="D132:G132"/>
    <mergeCell ref="D133:G133"/>
    <mergeCell ref="D134:G134"/>
    <mergeCell ref="D135:G135"/>
    <mergeCell ref="D136:G136"/>
    <mergeCell ref="D137:G137"/>
    <mergeCell ref="A215:B215"/>
    <mergeCell ref="D218:G218"/>
    <mergeCell ref="A206:B206"/>
    <mergeCell ref="D206:G206"/>
    <mergeCell ref="D145:G145"/>
    <mergeCell ref="D144:G144"/>
    <mergeCell ref="D143:G143"/>
    <mergeCell ref="D201:G201"/>
    <mergeCell ref="D198:G198"/>
    <mergeCell ref="D205:G205"/>
    <mergeCell ref="D194:G194"/>
    <mergeCell ref="D182:G182"/>
    <mergeCell ref="A10:G10"/>
    <mergeCell ref="B12:G12"/>
    <mergeCell ref="D195:G195"/>
    <mergeCell ref="D191:G191"/>
    <mergeCell ref="D192:G192"/>
    <mergeCell ref="A164:C164"/>
    <mergeCell ref="D164:G164"/>
    <mergeCell ref="A186:C186"/>
    <mergeCell ref="D186:G186"/>
    <mergeCell ref="D187:G187"/>
    <mergeCell ref="A188:B188"/>
    <mergeCell ref="A171:B171"/>
    <mergeCell ref="D172:G172"/>
    <mergeCell ref="D171:G171"/>
    <mergeCell ref="D193:G193"/>
    <mergeCell ref="D179:G179"/>
    <mergeCell ref="D175:G175"/>
    <mergeCell ref="D61:G61"/>
    <mergeCell ref="D62:G62"/>
    <mergeCell ref="D121:G121"/>
    <mergeCell ref="D122:G122"/>
    <mergeCell ref="D123:G123"/>
    <mergeCell ref="D180:G180"/>
    <mergeCell ref="A181:B181"/>
    <mergeCell ref="D241:G241"/>
    <mergeCell ref="A243:C243"/>
    <mergeCell ref="A219:B219"/>
    <mergeCell ref="D228:G228"/>
    <mergeCell ref="D243:G243"/>
    <mergeCell ref="A244:C244"/>
    <mergeCell ref="T8:T9"/>
    <mergeCell ref="D244:G244"/>
    <mergeCell ref="A242:B242"/>
    <mergeCell ref="A225:C225"/>
    <mergeCell ref="D225:G225"/>
    <mergeCell ref="A177:B177"/>
    <mergeCell ref="D173:G173"/>
    <mergeCell ref="A192:B192"/>
    <mergeCell ref="D176:G176"/>
    <mergeCell ref="D174:G174"/>
    <mergeCell ref="D188:G188"/>
    <mergeCell ref="D197:G197"/>
    <mergeCell ref="A197:C197"/>
    <mergeCell ref="D199:G199"/>
    <mergeCell ref="D177:G177"/>
    <mergeCell ref="D178:G178"/>
    <mergeCell ref="D227:G227"/>
    <mergeCell ref="D183:G183"/>
    <mergeCell ref="AF8:AF9"/>
    <mergeCell ref="A165:C165"/>
    <mergeCell ref="D168:G168"/>
    <mergeCell ref="D170:G170"/>
    <mergeCell ref="D169:G169"/>
    <mergeCell ref="D166:G166"/>
    <mergeCell ref="A167:B167"/>
    <mergeCell ref="D167:G167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A245:C245"/>
    <mergeCell ref="A229:C229"/>
    <mergeCell ref="D229:G229"/>
    <mergeCell ref="A228:C228"/>
    <mergeCell ref="U7:W7"/>
    <mergeCell ref="X7:AE7"/>
    <mergeCell ref="D245:G245"/>
    <mergeCell ref="A240:C240"/>
    <mergeCell ref="D242:G242"/>
    <mergeCell ref="A233:C233"/>
    <mergeCell ref="A235:C235"/>
    <mergeCell ref="A236:C236"/>
    <mergeCell ref="A238:B238"/>
    <mergeCell ref="A239:C239"/>
    <mergeCell ref="D233:G233"/>
    <mergeCell ref="D239:G239"/>
    <mergeCell ref="D236:G236"/>
    <mergeCell ref="D237:G237"/>
    <mergeCell ref="D238:G238"/>
    <mergeCell ref="D235:G235"/>
    <mergeCell ref="D240:G240"/>
    <mergeCell ref="A241:C241"/>
    <mergeCell ref="D226:G226"/>
    <mergeCell ref="A227:B227"/>
    <mergeCell ref="A252:C252"/>
    <mergeCell ref="D252:G252"/>
    <mergeCell ref="D249:G249"/>
    <mergeCell ref="A250:B250"/>
    <mergeCell ref="D250:G250"/>
    <mergeCell ref="A251:C251"/>
    <mergeCell ref="D251:G251"/>
    <mergeCell ref="A246:C246"/>
    <mergeCell ref="D246:G246"/>
    <mergeCell ref="A247:B247"/>
    <mergeCell ref="D247:G247"/>
    <mergeCell ref="A248:C248"/>
    <mergeCell ref="D248:G248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G116:AQ116"/>
    <mergeCell ref="A77:B77"/>
    <mergeCell ref="D77:G77"/>
    <mergeCell ref="D78:G78"/>
    <mergeCell ref="D79:G79"/>
    <mergeCell ref="D80:G80"/>
    <mergeCell ref="D81:G81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</mergeCells>
  <conditionalFormatting sqref="I176:T176 I189:T190 I110:T110 AF110 AF189:AF190 AF176 AF112:AF115 I112:T115 T111 I183:AQ183">
    <cfRule type="containsBlanks" dxfId="232" priority="508">
      <formula>LEN(TRIM(I110))=0</formula>
    </cfRule>
  </conditionalFormatting>
  <conditionalFormatting sqref="I251:O252 I248:O248 I243:O246 I239:O241">
    <cfRule type="containsBlanks" dxfId="231" priority="498">
      <formula>LEN(TRIM(I239))=0</formula>
    </cfRule>
  </conditionalFormatting>
  <conditionalFormatting sqref="T239:T241 T243:T246 T248 T251:T252 AF251:AF252 AF248 AF243:AF246 AF239:AF241">
    <cfRule type="containsBlanks" dxfId="230" priority="497">
      <formula>LEN(TRIM(T239))=0</formula>
    </cfRule>
  </conditionalFormatting>
  <conditionalFormatting sqref="I228:O228 I225:O225 I220:O223 I216:O218">
    <cfRule type="containsBlanks" dxfId="229" priority="417">
      <formula>LEN(TRIM(I216))=0</formula>
    </cfRule>
  </conditionalFormatting>
  <conditionalFormatting sqref="T216:T218 T220:T223 T225 T228 AF228 AF225 AF220:AF223 AF216:AF218">
    <cfRule type="containsBlanks" dxfId="228" priority="416">
      <formula>LEN(TRIM(T216))=0</formula>
    </cfRule>
  </conditionalFormatting>
  <conditionalFormatting sqref="I229:O229">
    <cfRule type="containsBlanks" dxfId="227" priority="415">
      <formula>LEN(TRIM(I229))=0</formula>
    </cfRule>
  </conditionalFormatting>
  <conditionalFormatting sqref="T229 AF229">
    <cfRule type="containsBlanks" dxfId="226" priority="414">
      <formula>LEN(TRIM(T229))=0</formula>
    </cfRule>
  </conditionalFormatting>
  <conditionalFormatting sqref="I172:S175">
    <cfRule type="containsBlanks" dxfId="225" priority="405">
      <formula>LEN(TRIM(I172))=0</formula>
    </cfRule>
  </conditionalFormatting>
  <conditionalFormatting sqref="T172:T175 AF172:AF175">
    <cfRule type="containsBlanks" dxfId="224" priority="404">
      <formula>LEN(TRIM(T172))=0</formula>
    </cfRule>
  </conditionalFormatting>
  <conditionalFormatting sqref="I168:T170 AF168:AF170">
    <cfRule type="containsBlanks" dxfId="223" priority="406">
      <formula>LEN(TRIM(I168))=0</formula>
    </cfRule>
  </conditionalFormatting>
  <conditionalFormatting sqref="T178:T179 AF178:AF179">
    <cfRule type="containsBlanks" dxfId="222" priority="372">
      <formula>LEN(TRIM(T178))=0</formula>
    </cfRule>
  </conditionalFormatting>
  <conditionalFormatting sqref="T200 AF200">
    <cfRule type="containsBlanks" dxfId="221" priority="351">
      <formula>LEN(TRIM(T200))=0</formula>
    </cfRule>
  </conditionalFormatting>
  <conditionalFormatting sqref="I201:T201 AF201">
    <cfRule type="containsBlanks" dxfId="220" priority="359">
      <formula>LEN(TRIM(I201))=0</formula>
    </cfRule>
  </conditionalFormatting>
  <conditionalFormatting sqref="T193 AF193 AF195 T195">
    <cfRule type="containsBlanks" dxfId="219" priority="347">
      <formula>LEN(TRIM(T193))=0</formula>
    </cfRule>
  </conditionalFormatting>
  <conditionalFormatting sqref="I200:S200">
    <cfRule type="containsBlanks" dxfId="218" priority="352">
      <formula>LEN(TRIM(I200))=0</formula>
    </cfRule>
  </conditionalFormatting>
  <conditionalFormatting sqref="I178:S179">
    <cfRule type="containsBlanks" dxfId="217" priority="373">
      <formula>LEN(TRIM(I178))=0</formula>
    </cfRule>
  </conditionalFormatting>
  <conditionalFormatting sqref="I193:S193 I195:S195">
    <cfRule type="containsBlanks" dxfId="216" priority="348">
      <formula>LEN(TRIM(I193))=0</formula>
    </cfRule>
  </conditionalFormatting>
  <conditionalFormatting sqref="H13:T13 AF13">
    <cfRule type="cellIs" dxfId="215" priority="365" operator="notEqual">
      <formula>0</formula>
    </cfRule>
  </conditionalFormatting>
  <conditionalFormatting sqref="I56:T56 AF56">
    <cfRule type="containsBlanks" dxfId="214" priority="323">
      <formula>LEN(TRIM(I56))=0</formula>
    </cfRule>
  </conditionalFormatting>
  <conditionalFormatting sqref="I49:T51 AF49:AF51">
    <cfRule type="containsBlanks" dxfId="213" priority="322">
      <formula>LEN(TRIM(I49))=0</formula>
    </cfRule>
  </conditionalFormatting>
  <conditionalFormatting sqref="T62:T68 AF62:AF68">
    <cfRule type="containsBlanks" dxfId="212" priority="314">
      <formula>LEN(TRIM(T62))=0</formula>
    </cfRule>
  </conditionalFormatting>
  <conditionalFormatting sqref="I53:S55">
    <cfRule type="containsBlanks" dxfId="211" priority="321">
      <formula>LEN(TRIM(I53))=0</formula>
    </cfRule>
  </conditionalFormatting>
  <conditionalFormatting sqref="T53:T55 AF53:AF55">
    <cfRule type="containsBlanks" dxfId="210" priority="320">
      <formula>LEN(TRIM(T53))=0</formula>
    </cfRule>
  </conditionalFormatting>
  <conditionalFormatting sqref="I61:S61">
    <cfRule type="containsBlanks" dxfId="209" priority="317">
      <formula>LEN(TRIM(I61))=0</formula>
    </cfRule>
  </conditionalFormatting>
  <conditionalFormatting sqref="T61 AF61">
    <cfRule type="containsBlanks" dxfId="208" priority="316">
      <formula>LEN(TRIM(T61))=0</formula>
    </cfRule>
  </conditionalFormatting>
  <conditionalFormatting sqref="I62:S68">
    <cfRule type="containsBlanks" dxfId="207" priority="315">
      <formula>LEN(TRIM(I62))=0</formula>
    </cfRule>
  </conditionalFormatting>
  <conditionalFormatting sqref="A11 H11">
    <cfRule type="cellIs" dxfId="206" priority="304" operator="notEqual">
      <formula>0</formula>
    </cfRule>
  </conditionalFormatting>
  <conditionalFormatting sqref="H13:T13 AF13">
    <cfRule type="notContainsBlanks" dxfId="205" priority="303">
      <formula>LEN(TRIM(H13))&gt;0</formula>
    </cfRule>
  </conditionalFormatting>
  <conditionalFormatting sqref="T101:T103 AF101:AF103">
    <cfRule type="containsBlanks" dxfId="204" priority="284">
      <formula>LEN(TRIM(T101))=0</formula>
    </cfRule>
  </conditionalFormatting>
  <conditionalFormatting sqref="I101:S103">
    <cfRule type="containsBlanks" dxfId="203" priority="285">
      <formula>LEN(TRIM(I101))=0</formula>
    </cfRule>
  </conditionalFormatting>
  <conditionalFormatting sqref="I105:T105 AF105">
    <cfRule type="containsBlanks" dxfId="202" priority="287">
      <formula>LEN(TRIM(I105))=0</formula>
    </cfRule>
  </conditionalFormatting>
  <conditionalFormatting sqref="T104 AF104">
    <cfRule type="containsBlanks" dxfId="201" priority="278">
      <formula>LEN(TRIM(T104))=0</formula>
    </cfRule>
  </conditionalFormatting>
  <conditionalFormatting sqref="I104:S104">
    <cfRule type="containsBlanks" dxfId="200" priority="279">
      <formula>LEN(TRIM(I104))=0</formula>
    </cfRule>
  </conditionalFormatting>
  <conditionalFormatting sqref="I128:T128 AF128">
    <cfRule type="containsBlanks" dxfId="199" priority="277">
      <formula>LEN(TRIM(I128))=0</formula>
    </cfRule>
  </conditionalFormatting>
  <conditionalFormatting sqref="I121:T123 AF121:AF123">
    <cfRule type="containsBlanks" dxfId="198" priority="276">
      <formula>LEN(TRIM(I121))=0</formula>
    </cfRule>
  </conditionalFormatting>
  <conditionalFormatting sqref="I125:S127">
    <cfRule type="containsBlanks" dxfId="197" priority="275">
      <formula>LEN(TRIM(I125))=0</formula>
    </cfRule>
  </conditionalFormatting>
  <conditionalFormatting sqref="T125:T127 AF125:AF127">
    <cfRule type="containsBlanks" dxfId="196" priority="274">
      <formula>LEN(TRIM(T125))=0</formula>
    </cfRule>
  </conditionalFormatting>
  <conditionalFormatting sqref="I136:T136 AF136">
    <cfRule type="containsBlanks" dxfId="195" priority="273">
      <formula>LEN(TRIM(I136))=0</formula>
    </cfRule>
  </conditionalFormatting>
  <conditionalFormatting sqref="I148:T148 AF148">
    <cfRule type="containsBlanks" dxfId="194" priority="265">
      <formula>LEN(TRIM(I148))=0</formula>
    </cfRule>
  </conditionalFormatting>
  <conditionalFormatting sqref="T139 AF139">
    <cfRule type="containsBlanks" dxfId="193" priority="266">
      <formula>LEN(TRIM(T139))=0</formula>
    </cfRule>
  </conditionalFormatting>
  <conditionalFormatting sqref="I133:S135">
    <cfRule type="containsBlanks" dxfId="192" priority="271">
      <formula>LEN(TRIM(I133))=0</formula>
    </cfRule>
  </conditionalFormatting>
  <conditionalFormatting sqref="T133:T135 AF133:AF135">
    <cfRule type="containsBlanks" dxfId="191" priority="270">
      <formula>LEN(TRIM(T133))=0</formula>
    </cfRule>
  </conditionalFormatting>
  <conditionalFormatting sqref="I161:T161 AF161">
    <cfRule type="containsBlanks" dxfId="190" priority="262">
      <formula>LEN(TRIM(I161))=0</formula>
    </cfRule>
  </conditionalFormatting>
  <conditionalFormatting sqref="I139:S139">
    <cfRule type="containsBlanks" dxfId="189" priority="267">
      <formula>LEN(TRIM(I139))=0</formula>
    </cfRule>
  </conditionalFormatting>
  <conditionalFormatting sqref="I154:T156 AF154:AF156">
    <cfRule type="containsBlanks" dxfId="188" priority="261">
      <formula>LEN(TRIM(I154))=0</formula>
    </cfRule>
  </conditionalFormatting>
  <conditionalFormatting sqref="I145:S147">
    <cfRule type="containsBlanks" dxfId="187" priority="264">
      <formula>LEN(TRIM(I145))=0</formula>
    </cfRule>
  </conditionalFormatting>
  <conditionalFormatting sqref="T145:T147 AF145:AF147">
    <cfRule type="containsBlanks" dxfId="186" priority="263">
      <formula>LEN(TRIM(T145))=0</formula>
    </cfRule>
  </conditionalFormatting>
  <conditionalFormatting sqref="I158:S160">
    <cfRule type="containsBlanks" dxfId="185" priority="260">
      <formula>LEN(TRIM(I158))=0</formula>
    </cfRule>
  </conditionalFormatting>
  <conditionalFormatting sqref="T158:T160 AF158:AF160">
    <cfRule type="containsBlanks" dxfId="184" priority="259">
      <formula>LEN(TRIM(T158))=0</formula>
    </cfRule>
  </conditionalFormatting>
  <conditionalFormatting sqref="U176:AE176 U189:AE190 U110:AE110 U112:AE115">
    <cfRule type="containsBlanks" dxfId="183" priority="258">
      <formula>LEN(TRIM(U110))=0</formula>
    </cfRule>
  </conditionalFormatting>
  <conditionalFormatting sqref="U251:AE252 U248:AE248 U243:AE246 U239:AE241">
    <cfRule type="containsBlanks" dxfId="182" priority="257">
      <formula>LEN(TRIM(U239))=0</formula>
    </cfRule>
  </conditionalFormatting>
  <conditionalFormatting sqref="U228:AE228 U225:AE225 U220:AE223 U216:AE218">
    <cfRule type="containsBlanks" dxfId="181" priority="256">
      <formula>LEN(TRIM(U216))=0</formula>
    </cfRule>
  </conditionalFormatting>
  <conditionalFormatting sqref="U229:AE229">
    <cfRule type="containsBlanks" dxfId="180" priority="255">
      <formula>LEN(TRIM(U229))=0</formula>
    </cfRule>
  </conditionalFormatting>
  <conditionalFormatting sqref="U172:AE175">
    <cfRule type="containsBlanks" dxfId="179" priority="253">
      <formula>LEN(TRIM(U172))=0</formula>
    </cfRule>
  </conditionalFormatting>
  <conditionalFormatting sqref="U168:AE170">
    <cfRule type="containsBlanks" dxfId="178" priority="254">
      <formula>LEN(TRIM(U168))=0</formula>
    </cfRule>
  </conditionalFormatting>
  <conditionalFormatting sqref="U201:AE201">
    <cfRule type="containsBlanks" dxfId="177" priority="250">
      <formula>LEN(TRIM(U201))=0</formula>
    </cfRule>
  </conditionalFormatting>
  <conditionalFormatting sqref="U200:AE200">
    <cfRule type="containsBlanks" dxfId="176" priority="249">
      <formula>LEN(TRIM(U200))=0</formula>
    </cfRule>
  </conditionalFormatting>
  <conditionalFormatting sqref="U178:AE179">
    <cfRule type="containsBlanks" dxfId="175" priority="252">
      <formula>LEN(TRIM(U178))=0</formula>
    </cfRule>
  </conditionalFormatting>
  <conditionalFormatting sqref="U193:AE193 U195:AE195">
    <cfRule type="containsBlanks" dxfId="174" priority="248">
      <formula>LEN(TRIM(U193))=0</formula>
    </cfRule>
  </conditionalFormatting>
  <conditionalFormatting sqref="U13:AE13">
    <cfRule type="cellIs" dxfId="173" priority="251" operator="notEqual">
      <formula>0</formula>
    </cfRule>
  </conditionalFormatting>
  <conditionalFormatting sqref="U56:AE56">
    <cfRule type="containsBlanks" dxfId="172" priority="247">
      <formula>LEN(TRIM(U56))=0</formula>
    </cfRule>
  </conditionalFormatting>
  <conditionalFormatting sqref="U49:AE51">
    <cfRule type="containsBlanks" dxfId="171" priority="246">
      <formula>LEN(TRIM(U49))=0</formula>
    </cfRule>
  </conditionalFormatting>
  <conditionalFormatting sqref="U53:AE55">
    <cfRule type="containsBlanks" dxfId="170" priority="245">
      <formula>LEN(TRIM(U53))=0</formula>
    </cfRule>
  </conditionalFormatting>
  <conditionalFormatting sqref="U61:AE61">
    <cfRule type="containsBlanks" dxfId="169" priority="244">
      <formula>LEN(TRIM(U61))=0</formula>
    </cfRule>
  </conditionalFormatting>
  <conditionalFormatting sqref="U62:AE68">
    <cfRule type="containsBlanks" dxfId="168" priority="243">
      <formula>LEN(TRIM(U62))=0</formula>
    </cfRule>
  </conditionalFormatting>
  <conditionalFormatting sqref="U13:AE13">
    <cfRule type="notContainsBlanks" dxfId="167" priority="242">
      <formula>LEN(TRIM(U13))&gt;0</formula>
    </cfRule>
  </conditionalFormatting>
  <conditionalFormatting sqref="U128:AE128">
    <cfRule type="containsBlanks" dxfId="166" priority="235">
      <formula>LEN(TRIM(U128))=0</formula>
    </cfRule>
  </conditionalFormatting>
  <conditionalFormatting sqref="U101:AE103">
    <cfRule type="containsBlanks" dxfId="165" priority="237">
      <formula>LEN(TRIM(U101))=0</formula>
    </cfRule>
  </conditionalFormatting>
  <conditionalFormatting sqref="U104:AE104">
    <cfRule type="containsBlanks" dxfId="164" priority="236">
      <formula>LEN(TRIM(U104))=0</formula>
    </cfRule>
  </conditionalFormatting>
  <conditionalFormatting sqref="U105:AE105">
    <cfRule type="containsBlanks" dxfId="163" priority="238">
      <formula>LEN(TRIM(U105))=0</formula>
    </cfRule>
  </conditionalFormatting>
  <conditionalFormatting sqref="U121:AE123">
    <cfRule type="containsBlanks" dxfId="162" priority="234">
      <formula>LEN(TRIM(U121))=0</formula>
    </cfRule>
  </conditionalFormatting>
  <conditionalFormatting sqref="U125:AE127">
    <cfRule type="containsBlanks" dxfId="161" priority="233">
      <formula>LEN(TRIM(U125))=0</formula>
    </cfRule>
  </conditionalFormatting>
  <conditionalFormatting sqref="U136:AE136">
    <cfRule type="containsBlanks" dxfId="160" priority="232">
      <formula>LEN(TRIM(U136))=0</formula>
    </cfRule>
  </conditionalFormatting>
  <conditionalFormatting sqref="U148:AE148">
    <cfRule type="containsBlanks" dxfId="159" priority="229">
      <formula>LEN(TRIM(U148))=0</formula>
    </cfRule>
  </conditionalFormatting>
  <conditionalFormatting sqref="U133:AE135">
    <cfRule type="containsBlanks" dxfId="158" priority="231">
      <formula>LEN(TRIM(U133))=0</formula>
    </cfRule>
  </conditionalFormatting>
  <conditionalFormatting sqref="U161:AE161">
    <cfRule type="containsBlanks" dxfId="157" priority="227">
      <formula>LEN(TRIM(U161))=0</formula>
    </cfRule>
  </conditionalFormatting>
  <conditionalFormatting sqref="U139:AE139">
    <cfRule type="containsBlanks" dxfId="156" priority="230">
      <formula>LEN(TRIM(U139))=0</formula>
    </cfRule>
  </conditionalFormatting>
  <conditionalFormatting sqref="U154:AE156">
    <cfRule type="containsBlanks" dxfId="155" priority="226">
      <formula>LEN(TRIM(U154))=0</formula>
    </cfRule>
  </conditionalFormatting>
  <conditionalFormatting sqref="U145:AE147">
    <cfRule type="containsBlanks" dxfId="154" priority="228">
      <formula>LEN(TRIM(U145))=0</formula>
    </cfRule>
  </conditionalFormatting>
  <conditionalFormatting sqref="U158:AE160">
    <cfRule type="containsBlanks" dxfId="153" priority="225">
      <formula>LEN(TRIM(U158))=0</formula>
    </cfRule>
  </conditionalFormatting>
  <conditionalFormatting sqref="AG176:AQ176 AG189:AQ190 AG110:AQ110 AG112:AQ115">
    <cfRule type="containsBlanks" dxfId="152" priority="224">
      <formula>LEN(TRIM(AG110))=0</formula>
    </cfRule>
  </conditionalFormatting>
  <conditionalFormatting sqref="AG251:AQ252 AG248:AQ248 AG243:AQ246 AG239:AQ241">
    <cfRule type="containsBlanks" dxfId="151" priority="223">
      <formula>LEN(TRIM(AG239))=0</formula>
    </cfRule>
  </conditionalFormatting>
  <conditionalFormatting sqref="AG228:AQ228 AG225:AQ225 AG220:AQ223 AG216:AQ218">
    <cfRule type="containsBlanks" dxfId="150" priority="222">
      <formula>LEN(TRIM(AG216))=0</formula>
    </cfRule>
  </conditionalFormatting>
  <conditionalFormatting sqref="AG229:AQ229">
    <cfRule type="containsBlanks" dxfId="149" priority="221">
      <formula>LEN(TRIM(AG229))=0</formula>
    </cfRule>
  </conditionalFormatting>
  <conditionalFormatting sqref="AG172:AQ175">
    <cfRule type="containsBlanks" dxfId="148" priority="219">
      <formula>LEN(TRIM(AG172))=0</formula>
    </cfRule>
  </conditionalFormatting>
  <conditionalFormatting sqref="AG168:AQ170">
    <cfRule type="containsBlanks" dxfId="147" priority="220">
      <formula>LEN(TRIM(AG168))=0</formula>
    </cfRule>
  </conditionalFormatting>
  <conditionalFormatting sqref="AG201:AQ201">
    <cfRule type="containsBlanks" dxfId="146" priority="216">
      <formula>LEN(TRIM(AG201))=0</formula>
    </cfRule>
  </conditionalFormatting>
  <conditionalFormatting sqref="AG200:AQ200">
    <cfRule type="containsBlanks" dxfId="145" priority="215">
      <formula>LEN(TRIM(AG200))=0</formula>
    </cfRule>
  </conditionalFormatting>
  <conditionalFormatting sqref="AG178:AQ179">
    <cfRule type="containsBlanks" dxfId="144" priority="218">
      <formula>LEN(TRIM(AG178))=0</formula>
    </cfRule>
  </conditionalFormatting>
  <conditionalFormatting sqref="AG193:AQ193 AG195:AQ195">
    <cfRule type="containsBlanks" dxfId="143" priority="214">
      <formula>LEN(TRIM(AG193))=0</formula>
    </cfRule>
  </conditionalFormatting>
  <conditionalFormatting sqref="AG13:AQ13">
    <cfRule type="cellIs" dxfId="142" priority="217" operator="notEqual">
      <formula>0</formula>
    </cfRule>
  </conditionalFormatting>
  <conditionalFormatting sqref="AG56:AQ56">
    <cfRule type="containsBlanks" dxfId="141" priority="213">
      <formula>LEN(TRIM(AG56))=0</formula>
    </cfRule>
  </conditionalFormatting>
  <conditionalFormatting sqref="AG49:AQ51">
    <cfRule type="containsBlanks" dxfId="140" priority="212">
      <formula>LEN(TRIM(AG49))=0</formula>
    </cfRule>
  </conditionalFormatting>
  <conditionalFormatting sqref="AG53:AQ55">
    <cfRule type="containsBlanks" dxfId="139" priority="211">
      <formula>LEN(TRIM(AG53))=0</formula>
    </cfRule>
  </conditionalFormatting>
  <conditionalFormatting sqref="AG61:AQ61">
    <cfRule type="containsBlanks" dxfId="138" priority="210">
      <formula>LEN(TRIM(AG61))=0</formula>
    </cfRule>
  </conditionalFormatting>
  <conditionalFormatting sqref="AG62:AQ68">
    <cfRule type="containsBlanks" dxfId="137" priority="209">
      <formula>LEN(TRIM(AG62))=0</formula>
    </cfRule>
  </conditionalFormatting>
  <conditionalFormatting sqref="AG13:AQ13">
    <cfRule type="notContainsBlanks" dxfId="136" priority="208">
      <formula>LEN(TRIM(AG13))&gt;0</formula>
    </cfRule>
  </conditionalFormatting>
  <conditionalFormatting sqref="AG128:AQ128">
    <cfRule type="containsBlanks" dxfId="135" priority="201">
      <formula>LEN(TRIM(AG128))=0</formula>
    </cfRule>
  </conditionalFormatting>
  <conditionalFormatting sqref="AG101:AQ103">
    <cfRule type="containsBlanks" dxfId="134" priority="203">
      <formula>LEN(TRIM(AG101))=0</formula>
    </cfRule>
  </conditionalFormatting>
  <conditionalFormatting sqref="AG104:AQ104">
    <cfRule type="containsBlanks" dxfId="133" priority="202">
      <formula>LEN(TRIM(AG104))=0</formula>
    </cfRule>
  </conditionalFormatting>
  <conditionalFormatting sqref="AG105:AQ105">
    <cfRule type="containsBlanks" dxfId="132" priority="204">
      <formula>LEN(TRIM(AG105))=0</formula>
    </cfRule>
  </conditionalFormatting>
  <conditionalFormatting sqref="AG121:AQ123">
    <cfRule type="containsBlanks" dxfId="131" priority="200">
      <formula>LEN(TRIM(AG121))=0</formula>
    </cfRule>
  </conditionalFormatting>
  <conditionalFormatting sqref="AG125:AQ127">
    <cfRule type="containsBlanks" dxfId="130" priority="199">
      <formula>LEN(TRIM(AG125))=0</formula>
    </cfRule>
  </conditionalFormatting>
  <conditionalFormatting sqref="AG136:AQ136">
    <cfRule type="containsBlanks" dxfId="129" priority="198">
      <formula>LEN(TRIM(AG136))=0</formula>
    </cfRule>
  </conditionalFormatting>
  <conditionalFormatting sqref="AG148:AQ148">
    <cfRule type="containsBlanks" dxfId="128" priority="195">
      <formula>LEN(TRIM(AG148))=0</formula>
    </cfRule>
  </conditionalFormatting>
  <conditionalFormatting sqref="AG133:AQ135">
    <cfRule type="containsBlanks" dxfId="127" priority="197">
      <formula>LEN(TRIM(AG133))=0</formula>
    </cfRule>
  </conditionalFormatting>
  <conditionalFormatting sqref="AG161:AQ161">
    <cfRule type="containsBlanks" dxfId="126" priority="193">
      <formula>LEN(TRIM(AG161))=0</formula>
    </cfRule>
  </conditionalFormatting>
  <conditionalFormatting sqref="AG139:AQ139">
    <cfRule type="containsBlanks" dxfId="125" priority="196">
      <formula>LEN(TRIM(AG139))=0</formula>
    </cfRule>
  </conditionalFormatting>
  <conditionalFormatting sqref="AG154:AQ156">
    <cfRule type="containsBlanks" dxfId="124" priority="192">
      <formula>LEN(TRIM(AG154))=0</formula>
    </cfRule>
  </conditionalFormatting>
  <conditionalFormatting sqref="AG145:AQ147">
    <cfRule type="containsBlanks" dxfId="123" priority="194">
      <formula>LEN(TRIM(AG145))=0</formula>
    </cfRule>
  </conditionalFormatting>
  <conditionalFormatting sqref="AG158:AQ160">
    <cfRule type="containsBlanks" dxfId="122" priority="191">
      <formula>LEN(TRIM(AG158))=0</formula>
    </cfRule>
  </conditionalFormatting>
  <conditionalFormatting sqref="I207:J207">
    <cfRule type="containsBlanks" dxfId="121" priority="188">
      <formula>LEN(TRIM(I207))=0</formula>
    </cfRule>
  </conditionalFormatting>
  <conditionalFormatting sqref="I208:S208">
    <cfRule type="containsBlanks" dxfId="120" priority="184">
      <formula>LEN(TRIM(I208))=0</formula>
    </cfRule>
  </conditionalFormatting>
  <conditionalFormatting sqref="H208 T208 AF208">
    <cfRule type="containsBlanks" dxfId="119" priority="185">
      <formula>LEN(TRIM(H208))=0</formula>
    </cfRule>
  </conditionalFormatting>
  <conditionalFormatting sqref="H207 T207 AF207">
    <cfRule type="containsBlanks" dxfId="118" priority="187">
      <formula>LEN(TRIM(H207))=0</formula>
    </cfRule>
  </conditionalFormatting>
  <conditionalFormatting sqref="K207:S207">
    <cfRule type="containsBlanks" dxfId="117" priority="186">
      <formula>LEN(TRIM(K207))=0</formula>
    </cfRule>
  </conditionalFormatting>
  <conditionalFormatting sqref="U208:AE208">
    <cfRule type="containsBlanks" dxfId="116" priority="181">
      <formula>LEN(TRIM(U208))=0</formula>
    </cfRule>
  </conditionalFormatting>
  <conditionalFormatting sqref="U207:V207">
    <cfRule type="containsBlanks" dxfId="115" priority="183">
      <formula>LEN(TRIM(U207))=0</formula>
    </cfRule>
  </conditionalFormatting>
  <conditionalFormatting sqref="W207:AE207">
    <cfRule type="containsBlanks" dxfId="114" priority="182">
      <formula>LEN(TRIM(W207))=0</formula>
    </cfRule>
  </conditionalFormatting>
  <conditionalFormatting sqref="AG208:AQ208">
    <cfRule type="containsBlanks" dxfId="113" priority="178">
      <formula>LEN(TRIM(AG208))=0</formula>
    </cfRule>
  </conditionalFormatting>
  <conditionalFormatting sqref="AG207:AH207">
    <cfRule type="containsBlanks" dxfId="112" priority="180">
      <formula>LEN(TRIM(AG207))=0</formula>
    </cfRule>
  </conditionalFormatting>
  <conditionalFormatting sqref="AI207:AQ207">
    <cfRule type="containsBlanks" dxfId="111" priority="179">
      <formula>LEN(TRIM(AI207))=0</formula>
    </cfRule>
  </conditionalFormatting>
  <conditionalFormatting sqref="T107 AF107">
    <cfRule type="containsBlanks" dxfId="110" priority="176">
      <formula>LEN(TRIM(T107))=0</formula>
    </cfRule>
  </conditionalFormatting>
  <conditionalFormatting sqref="I107:S107">
    <cfRule type="containsBlanks" dxfId="109" priority="177">
      <formula>LEN(TRIM(I107))=0</formula>
    </cfRule>
  </conditionalFormatting>
  <conditionalFormatting sqref="U107:AE107">
    <cfRule type="containsBlanks" dxfId="108" priority="175">
      <formula>LEN(TRIM(U107))=0</formula>
    </cfRule>
  </conditionalFormatting>
  <conditionalFormatting sqref="AG107:AQ107">
    <cfRule type="containsBlanks" dxfId="107" priority="174">
      <formula>LEN(TRIM(AG107))=0</formula>
    </cfRule>
  </conditionalFormatting>
  <conditionalFormatting sqref="I81:S81 AF81">
    <cfRule type="containsBlanks" dxfId="106" priority="173">
      <formula>LEN(TRIM(I81))=0</formula>
    </cfRule>
  </conditionalFormatting>
  <conditionalFormatting sqref="I74:S76 AF74:AF76">
    <cfRule type="containsBlanks" dxfId="105" priority="172">
      <formula>LEN(TRIM(I74))=0</formula>
    </cfRule>
  </conditionalFormatting>
  <conditionalFormatting sqref="I78:S80">
    <cfRule type="containsBlanks" dxfId="104" priority="171">
      <formula>LEN(TRIM(I78))=0</formula>
    </cfRule>
  </conditionalFormatting>
  <conditionalFormatting sqref="AF78:AF80">
    <cfRule type="containsBlanks" dxfId="103" priority="170">
      <formula>LEN(TRIM(AF78))=0</formula>
    </cfRule>
  </conditionalFormatting>
  <conditionalFormatting sqref="U81:AE81">
    <cfRule type="containsBlanks" dxfId="102" priority="165">
      <formula>LEN(TRIM(U81))=0</formula>
    </cfRule>
  </conditionalFormatting>
  <conditionalFormatting sqref="U74:AE76">
    <cfRule type="containsBlanks" dxfId="101" priority="164">
      <formula>LEN(TRIM(U74))=0</formula>
    </cfRule>
  </conditionalFormatting>
  <conditionalFormatting sqref="U78:AE80">
    <cfRule type="containsBlanks" dxfId="100" priority="163">
      <formula>LEN(TRIM(U78))=0</formula>
    </cfRule>
  </conditionalFormatting>
  <conditionalFormatting sqref="AG81:AQ81">
    <cfRule type="containsBlanks" dxfId="99" priority="160">
      <formula>LEN(TRIM(AG81))=0</formula>
    </cfRule>
  </conditionalFormatting>
  <conditionalFormatting sqref="AG74:AQ76">
    <cfRule type="containsBlanks" dxfId="98" priority="159">
      <formula>LEN(TRIM(AG74))=0</formula>
    </cfRule>
  </conditionalFormatting>
  <conditionalFormatting sqref="AG78:AQ80">
    <cfRule type="containsBlanks" dxfId="97" priority="158">
      <formula>LEN(TRIM(AG78))=0</formula>
    </cfRule>
  </conditionalFormatting>
  <conditionalFormatting sqref="I58:S58">
    <cfRule type="containsBlanks" dxfId="96" priority="155">
      <formula>LEN(TRIM(I58))=0</formula>
    </cfRule>
  </conditionalFormatting>
  <conditionalFormatting sqref="T58 AF58">
    <cfRule type="containsBlanks" dxfId="95" priority="154">
      <formula>LEN(TRIM(T58))=0</formula>
    </cfRule>
  </conditionalFormatting>
  <conditionalFormatting sqref="U58:AE58">
    <cfRule type="containsBlanks" dxfId="94" priority="151">
      <formula>LEN(TRIM(U58))=0</formula>
    </cfRule>
  </conditionalFormatting>
  <conditionalFormatting sqref="AG58:AQ58">
    <cfRule type="containsBlanks" dxfId="93" priority="150">
      <formula>LEN(TRIM(AG58))=0</formula>
    </cfRule>
  </conditionalFormatting>
  <conditionalFormatting sqref="I111:S111 AF111">
    <cfRule type="containsBlanks" dxfId="92" priority="149">
      <formula>LEN(TRIM(I111))=0</formula>
    </cfRule>
  </conditionalFormatting>
  <conditionalFormatting sqref="U111:AE111">
    <cfRule type="containsBlanks" dxfId="91" priority="148">
      <formula>LEN(TRIM(U111))=0</formula>
    </cfRule>
  </conditionalFormatting>
  <conditionalFormatting sqref="AG111:AQ111">
    <cfRule type="containsBlanks" dxfId="90" priority="147">
      <formula>LEN(TRIM(AG111))=0</formula>
    </cfRule>
  </conditionalFormatting>
  <conditionalFormatting sqref="AG211:AI211 AO211:AQ211">
    <cfRule type="containsText" dxfId="89" priority="138" operator="containsText" text="Ime i prezime, funkcija">
      <formula>NOT(ISERROR(SEARCH("Ime i prezime, funkcija",AG211)))</formula>
    </cfRule>
  </conditionalFormatting>
  <conditionalFormatting sqref="I43:S44 I37:S41 I34:S34 I32:S32 I29:S30 I24:S27 I20:S22">
    <cfRule type="containsBlanks" dxfId="88" priority="134">
      <formula>LEN(TRIM(I20))=0</formula>
    </cfRule>
  </conditionalFormatting>
  <conditionalFormatting sqref="U24:AE24">
    <cfRule type="containsBlanks" dxfId="87" priority="119">
      <formula>LEN(TRIM(U24))=0</formula>
    </cfRule>
  </conditionalFormatting>
  <conditionalFormatting sqref="U44:AE44">
    <cfRule type="containsBlanks" dxfId="86" priority="105">
      <formula>LEN(TRIM(U44))=0</formula>
    </cfRule>
  </conditionalFormatting>
  <conditionalFormatting sqref="U20:AE20">
    <cfRule type="containsBlanks" dxfId="85" priority="122">
      <formula>LEN(TRIM(U20))=0</formula>
    </cfRule>
  </conditionalFormatting>
  <conditionalFormatting sqref="U21:AE21">
    <cfRule type="containsBlanks" dxfId="84" priority="121">
      <formula>LEN(TRIM(U21))=0</formula>
    </cfRule>
  </conditionalFormatting>
  <conditionalFormatting sqref="U22:AE22">
    <cfRule type="containsBlanks" dxfId="83" priority="120">
      <formula>LEN(TRIM(U22))=0</formula>
    </cfRule>
  </conditionalFormatting>
  <conditionalFormatting sqref="U25:AE25">
    <cfRule type="containsBlanks" dxfId="82" priority="118">
      <formula>LEN(TRIM(U25))=0</formula>
    </cfRule>
  </conditionalFormatting>
  <conditionalFormatting sqref="U26:AE26">
    <cfRule type="containsBlanks" dxfId="81" priority="117">
      <formula>LEN(TRIM(U26))=0</formula>
    </cfRule>
  </conditionalFormatting>
  <conditionalFormatting sqref="U43:AE43">
    <cfRule type="containsBlanks" dxfId="80" priority="104">
      <formula>LEN(TRIM(U43))=0</formula>
    </cfRule>
  </conditionalFormatting>
  <conditionalFormatting sqref="U27:AE27">
    <cfRule type="containsBlanks" dxfId="79" priority="116">
      <formula>LEN(TRIM(U27))=0</formula>
    </cfRule>
  </conditionalFormatting>
  <conditionalFormatting sqref="U29:AE29">
    <cfRule type="containsBlanks" dxfId="78" priority="115">
      <formula>LEN(TRIM(U29))=0</formula>
    </cfRule>
  </conditionalFormatting>
  <conditionalFormatting sqref="U30:AE30">
    <cfRule type="containsBlanks" dxfId="77" priority="114">
      <formula>LEN(TRIM(U30))=0</formula>
    </cfRule>
  </conditionalFormatting>
  <conditionalFormatting sqref="U32:AE32">
    <cfRule type="containsBlanks" dxfId="76" priority="113">
      <formula>LEN(TRIM(U32))=0</formula>
    </cfRule>
  </conditionalFormatting>
  <conditionalFormatting sqref="U34:AE34">
    <cfRule type="containsBlanks" dxfId="75" priority="112">
      <formula>LEN(TRIM(U34))=0</formula>
    </cfRule>
  </conditionalFormatting>
  <conditionalFormatting sqref="U37:AE37">
    <cfRule type="containsBlanks" dxfId="74" priority="111">
      <formula>LEN(TRIM(U37))=0</formula>
    </cfRule>
  </conditionalFormatting>
  <conditionalFormatting sqref="U38:AE38">
    <cfRule type="containsBlanks" dxfId="73" priority="110">
      <formula>LEN(TRIM(U38))=0</formula>
    </cfRule>
  </conditionalFormatting>
  <conditionalFormatting sqref="U39:AE39">
    <cfRule type="containsBlanks" dxfId="72" priority="109">
      <formula>LEN(TRIM(U39))=0</formula>
    </cfRule>
  </conditionalFormatting>
  <conditionalFormatting sqref="U41:AE41">
    <cfRule type="containsBlanks" dxfId="71" priority="108">
      <formula>LEN(TRIM(U41))=0</formula>
    </cfRule>
  </conditionalFormatting>
  <conditionalFormatting sqref="U40:AE40">
    <cfRule type="containsBlanks" dxfId="70" priority="107">
      <formula>LEN(TRIM(U40))=0</formula>
    </cfRule>
  </conditionalFormatting>
  <conditionalFormatting sqref="I94:T94">
    <cfRule type="containsBlanks" dxfId="69" priority="81">
      <formula>LEN(TRIM(I94))=0</formula>
    </cfRule>
  </conditionalFormatting>
  <conditionalFormatting sqref="I87:T89">
    <cfRule type="containsBlanks" dxfId="68" priority="80">
      <formula>LEN(TRIM(I87))=0</formula>
    </cfRule>
  </conditionalFormatting>
  <conditionalFormatting sqref="I91:S93">
    <cfRule type="containsBlanks" dxfId="67" priority="79">
      <formula>LEN(TRIM(I91))=0</formula>
    </cfRule>
  </conditionalFormatting>
  <conditionalFormatting sqref="T91:T93">
    <cfRule type="containsBlanks" dxfId="66" priority="78">
      <formula>LEN(TRIM(T91))=0</formula>
    </cfRule>
  </conditionalFormatting>
  <conditionalFormatting sqref="T87:T89 T91:T94">
    <cfRule type="notContainsBlanks" dxfId="65" priority="71">
      <formula>LEN(TRIM(T87))&gt;0</formula>
    </cfRule>
  </conditionalFormatting>
  <conditionalFormatting sqref="AF20">
    <cfRule type="containsBlanks" dxfId="64" priority="70">
      <formula>LEN(TRIM(AF20))=0</formula>
    </cfRule>
  </conditionalFormatting>
  <conditionalFormatting sqref="AG20:AQ20">
    <cfRule type="containsBlanks" dxfId="63" priority="69">
      <formula>LEN(TRIM(AG20))=0</formula>
    </cfRule>
  </conditionalFormatting>
  <conditionalFormatting sqref="AF21">
    <cfRule type="containsBlanks" dxfId="62" priority="68">
      <formula>LEN(TRIM(AF21))=0</formula>
    </cfRule>
  </conditionalFormatting>
  <conditionalFormatting sqref="AG21:AQ21">
    <cfRule type="containsBlanks" dxfId="61" priority="67">
      <formula>LEN(TRIM(AG21))=0</formula>
    </cfRule>
  </conditionalFormatting>
  <conditionalFormatting sqref="AF22">
    <cfRule type="containsBlanks" dxfId="60" priority="66">
      <formula>LEN(TRIM(AF22))=0</formula>
    </cfRule>
  </conditionalFormatting>
  <conditionalFormatting sqref="AG22:AQ22">
    <cfRule type="containsBlanks" dxfId="59" priority="65">
      <formula>LEN(TRIM(AG22))=0</formula>
    </cfRule>
  </conditionalFormatting>
  <conditionalFormatting sqref="AF24">
    <cfRule type="containsBlanks" dxfId="58" priority="62">
      <formula>LEN(TRIM(AF24))=0</formula>
    </cfRule>
  </conditionalFormatting>
  <conditionalFormatting sqref="AG24:AQ24">
    <cfRule type="containsBlanks" dxfId="57" priority="61">
      <formula>LEN(TRIM(AG24))=0</formula>
    </cfRule>
  </conditionalFormatting>
  <conditionalFormatting sqref="AF25">
    <cfRule type="containsBlanks" dxfId="56" priority="60">
      <formula>LEN(TRIM(AF25))=0</formula>
    </cfRule>
  </conditionalFormatting>
  <conditionalFormatting sqref="AG25:AQ25">
    <cfRule type="containsBlanks" dxfId="55" priority="59">
      <formula>LEN(TRIM(AG25))=0</formula>
    </cfRule>
  </conditionalFormatting>
  <conditionalFormatting sqref="AF26">
    <cfRule type="containsBlanks" dxfId="54" priority="58">
      <formula>LEN(TRIM(AF26))=0</formula>
    </cfRule>
  </conditionalFormatting>
  <conditionalFormatting sqref="AG26:AQ26">
    <cfRule type="containsBlanks" dxfId="53" priority="57">
      <formula>LEN(TRIM(AG26))=0</formula>
    </cfRule>
  </conditionalFormatting>
  <conditionalFormatting sqref="AF27">
    <cfRule type="containsBlanks" dxfId="52" priority="56">
      <formula>LEN(TRIM(AF27))=0</formula>
    </cfRule>
  </conditionalFormatting>
  <conditionalFormatting sqref="AG27:AQ27">
    <cfRule type="containsBlanks" dxfId="51" priority="55">
      <formula>LEN(TRIM(AG27))=0</formula>
    </cfRule>
  </conditionalFormatting>
  <conditionalFormatting sqref="AF29">
    <cfRule type="containsBlanks" dxfId="50" priority="54">
      <formula>LEN(TRIM(AF29))=0</formula>
    </cfRule>
  </conditionalFormatting>
  <conditionalFormatting sqref="AG29:AQ29">
    <cfRule type="containsBlanks" dxfId="49" priority="53">
      <formula>LEN(TRIM(AG29))=0</formula>
    </cfRule>
  </conditionalFormatting>
  <conditionalFormatting sqref="AF30">
    <cfRule type="containsBlanks" dxfId="48" priority="52">
      <formula>LEN(TRIM(AF30))=0</formula>
    </cfRule>
  </conditionalFormatting>
  <conditionalFormatting sqref="AG30:AQ30">
    <cfRule type="containsBlanks" dxfId="47" priority="51">
      <formula>LEN(TRIM(AG30))=0</formula>
    </cfRule>
  </conditionalFormatting>
  <conditionalFormatting sqref="AF32">
    <cfRule type="containsBlanks" dxfId="46" priority="50">
      <formula>LEN(TRIM(AF32))=0</formula>
    </cfRule>
  </conditionalFormatting>
  <conditionalFormatting sqref="AG32:AQ32">
    <cfRule type="containsBlanks" dxfId="45" priority="49">
      <formula>LEN(TRIM(AG32))=0</formula>
    </cfRule>
  </conditionalFormatting>
  <conditionalFormatting sqref="AF34">
    <cfRule type="containsBlanks" dxfId="44" priority="48">
      <formula>LEN(TRIM(AF34))=0</formula>
    </cfRule>
  </conditionalFormatting>
  <conditionalFormatting sqref="AG34:AQ34">
    <cfRule type="containsBlanks" dxfId="43" priority="47">
      <formula>LEN(TRIM(AG34))=0</formula>
    </cfRule>
  </conditionalFormatting>
  <conditionalFormatting sqref="AF37">
    <cfRule type="containsBlanks" dxfId="42" priority="46">
      <formula>LEN(TRIM(AF37))=0</formula>
    </cfRule>
  </conditionalFormatting>
  <conditionalFormatting sqref="AG37:AQ37">
    <cfRule type="containsBlanks" dxfId="41" priority="45">
      <formula>LEN(TRIM(AG37))=0</formula>
    </cfRule>
  </conditionalFormatting>
  <conditionalFormatting sqref="AF38">
    <cfRule type="containsBlanks" dxfId="40" priority="44">
      <formula>LEN(TRIM(AF38))=0</formula>
    </cfRule>
  </conditionalFormatting>
  <conditionalFormatting sqref="AG38:AQ38">
    <cfRule type="containsBlanks" dxfId="39" priority="43">
      <formula>LEN(TRIM(AG38))=0</formula>
    </cfRule>
  </conditionalFormatting>
  <conditionalFormatting sqref="AF39">
    <cfRule type="containsBlanks" dxfId="38" priority="42">
      <formula>LEN(TRIM(AF39))=0</formula>
    </cfRule>
  </conditionalFormatting>
  <conditionalFormatting sqref="AG39:AQ39">
    <cfRule type="containsBlanks" dxfId="37" priority="41">
      <formula>LEN(TRIM(AG39))=0</formula>
    </cfRule>
  </conditionalFormatting>
  <conditionalFormatting sqref="AF40">
    <cfRule type="containsBlanks" dxfId="36" priority="40">
      <formula>LEN(TRIM(AF40))=0</formula>
    </cfRule>
  </conditionalFormatting>
  <conditionalFormatting sqref="AG40:AQ40">
    <cfRule type="containsBlanks" dxfId="35" priority="39">
      <formula>LEN(TRIM(AG40))=0</formula>
    </cfRule>
  </conditionalFormatting>
  <conditionalFormatting sqref="AF41">
    <cfRule type="containsBlanks" dxfId="34" priority="38">
      <formula>LEN(TRIM(AF41))=0</formula>
    </cfRule>
  </conditionalFormatting>
  <conditionalFormatting sqref="AG41:AQ41">
    <cfRule type="containsBlanks" dxfId="33" priority="37">
      <formula>LEN(TRIM(AG41))=0</formula>
    </cfRule>
  </conditionalFormatting>
  <conditionalFormatting sqref="AF43">
    <cfRule type="containsBlanks" dxfId="32" priority="36">
      <formula>LEN(TRIM(AF43))=0</formula>
    </cfRule>
  </conditionalFormatting>
  <conditionalFormatting sqref="AG43:AQ43">
    <cfRule type="containsBlanks" dxfId="31" priority="35">
      <formula>LEN(TRIM(AG43))=0</formula>
    </cfRule>
  </conditionalFormatting>
  <conditionalFormatting sqref="AF44">
    <cfRule type="containsBlanks" dxfId="30" priority="34">
      <formula>LEN(TRIM(AF44))=0</formula>
    </cfRule>
  </conditionalFormatting>
  <conditionalFormatting sqref="AG44:AQ44">
    <cfRule type="containsBlanks" dxfId="29" priority="33">
      <formula>LEN(TRIM(AG44))=0</formula>
    </cfRule>
  </conditionalFormatting>
  <conditionalFormatting sqref="AF87">
    <cfRule type="containsBlanks" dxfId="28" priority="32">
      <formula>LEN(TRIM(AF87))=0</formula>
    </cfRule>
  </conditionalFormatting>
  <conditionalFormatting sqref="AG87:AQ87">
    <cfRule type="containsBlanks" dxfId="27" priority="31">
      <formula>LEN(TRIM(AG87))=0</formula>
    </cfRule>
  </conditionalFormatting>
  <conditionalFormatting sqref="AF88">
    <cfRule type="containsBlanks" dxfId="26" priority="30">
      <formula>LEN(TRIM(AF88))=0</formula>
    </cfRule>
  </conditionalFormatting>
  <conditionalFormatting sqref="AG88:AQ88">
    <cfRule type="containsBlanks" dxfId="25" priority="29">
      <formula>LEN(TRIM(AG88))=0</formula>
    </cfRule>
  </conditionalFormatting>
  <conditionalFormatting sqref="AF89">
    <cfRule type="containsBlanks" dxfId="24" priority="26">
      <formula>LEN(TRIM(AF89))=0</formula>
    </cfRule>
  </conditionalFormatting>
  <conditionalFormatting sqref="AG89:AQ89">
    <cfRule type="containsBlanks" dxfId="23" priority="25">
      <formula>LEN(TRIM(AG89))=0</formula>
    </cfRule>
  </conditionalFormatting>
  <conditionalFormatting sqref="AF91">
    <cfRule type="containsBlanks" dxfId="22" priority="24">
      <formula>LEN(TRIM(AF91))=0</formula>
    </cfRule>
  </conditionalFormatting>
  <conditionalFormatting sqref="AG91:AQ91">
    <cfRule type="containsBlanks" dxfId="21" priority="23">
      <formula>LEN(TRIM(AG91))=0</formula>
    </cfRule>
  </conditionalFormatting>
  <conditionalFormatting sqref="AF92">
    <cfRule type="containsBlanks" dxfId="20" priority="22">
      <formula>LEN(TRIM(AF92))=0</formula>
    </cfRule>
  </conditionalFormatting>
  <conditionalFormatting sqref="AG92:AQ92">
    <cfRule type="containsBlanks" dxfId="19" priority="21">
      <formula>LEN(TRIM(AG92))=0</formula>
    </cfRule>
  </conditionalFormatting>
  <conditionalFormatting sqref="AF93">
    <cfRule type="containsBlanks" dxfId="18" priority="20">
      <formula>LEN(TRIM(AF93))=0</formula>
    </cfRule>
  </conditionalFormatting>
  <conditionalFormatting sqref="AG93:AQ93">
    <cfRule type="containsBlanks" dxfId="17" priority="19">
      <formula>LEN(TRIM(AG93))=0</formula>
    </cfRule>
  </conditionalFormatting>
  <conditionalFormatting sqref="AF94">
    <cfRule type="containsBlanks" dxfId="16" priority="18">
      <formula>LEN(TRIM(AF94))=0</formula>
    </cfRule>
  </conditionalFormatting>
  <conditionalFormatting sqref="AG94:AQ94">
    <cfRule type="containsBlanks" dxfId="15" priority="17">
      <formula>LEN(TRIM(AG94))=0</formula>
    </cfRule>
  </conditionalFormatting>
  <conditionalFormatting sqref="U87:AE87">
    <cfRule type="containsBlanks" dxfId="14" priority="16">
      <formula>LEN(TRIM(U87))=0</formula>
    </cfRule>
  </conditionalFormatting>
  <conditionalFormatting sqref="U88:AE88">
    <cfRule type="containsBlanks" dxfId="13" priority="15">
      <formula>LEN(TRIM(U88))=0</formula>
    </cfRule>
  </conditionalFormatting>
  <conditionalFormatting sqref="U89:AE89">
    <cfRule type="containsBlanks" dxfId="12" priority="14">
      <formula>LEN(TRIM(U89))=0</formula>
    </cfRule>
  </conditionalFormatting>
  <conditionalFormatting sqref="U91:AE91">
    <cfRule type="containsBlanks" dxfId="11" priority="13">
      <formula>LEN(TRIM(U91))=0</formula>
    </cfRule>
  </conditionalFormatting>
  <conditionalFormatting sqref="U92:AE92">
    <cfRule type="containsBlanks" dxfId="10" priority="12">
      <formula>LEN(TRIM(U92))=0</formula>
    </cfRule>
  </conditionalFormatting>
  <conditionalFormatting sqref="U93:AE93">
    <cfRule type="containsBlanks" dxfId="9" priority="11">
      <formula>LEN(TRIM(U93))=0</formula>
    </cfRule>
  </conditionalFormatting>
  <conditionalFormatting sqref="U94:AE94">
    <cfRule type="containsBlanks" dxfId="8" priority="10">
      <formula>LEN(TRIM(U94))=0</formula>
    </cfRule>
  </conditionalFormatting>
  <conditionalFormatting sqref="AF194 T194">
    <cfRule type="containsBlanks" dxfId="7" priority="8">
      <formula>LEN(TRIM(T194))=0</formula>
    </cfRule>
  </conditionalFormatting>
  <conditionalFormatting sqref="I194:S194">
    <cfRule type="containsBlanks" dxfId="6" priority="9">
      <formula>LEN(TRIM(I194))=0</formula>
    </cfRule>
  </conditionalFormatting>
  <conditionalFormatting sqref="U194:AE194">
    <cfRule type="containsBlanks" dxfId="5" priority="7">
      <formula>LEN(TRIM(U194))=0</formula>
    </cfRule>
  </conditionalFormatting>
  <conditionalFormatting sqref="AG194:AQ194">
    <cfRule type="containsBlanks" dxfId="4" priority="6">
      <formula>LEN(TRIM(AG194))=0</formula>
    </cfRule>
  </conditionalFormatting>
  <conditionalFormatting sqref="AF182 T182">
    <cfRule type="containsBlanks" dxfId="3" priority="3">
      <formula>LEN(TRIM(T182))=0</formula>
    </cfRule>
  </conditionalFormatting>
  <conditionalFormatting sqref="I182:S182">
    <cfRule type="containsBlanks" dxfId="2" priority="4">
      <formula>LEN(TRIM(I182))=0</formula>
    </cfRule>
  </conditionalFormatting>
  <conditionalFormatting sqref="U182:AE182">
    <cfRule type="containsBlanks" dxfId="1" priority="2">
      <formula>LEN(TRIM(U182))=0</formula>
    </cfRule>
  </conditionalFormatting>
  <conditionalFormatting sqref="AG182:AQ182">
    <cfRule type="containsBlanks" dxfId="0" priority="1">
      <formula>LEN(TRIM(AG182))=0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0"/>
    <dataValidation allowBlank="1" showInputMessage="1" showErrorMessage="1" promptTitle="POTPIS ODGOVORNE OSOBE" prompt="_x000a_Mjesto za vlastoručni potpis_x000a_- ispod crte upisati puno ime i prezime te funkciju odgovorne osobe" sqref="AO210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63" max="42" man="1"/>
    <brk id="20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2019-07-15T08:51:17Z</cp:lastPrinted>
  <dcterms:created xsi:type="dcterms:W3CDTF">2015-09-21T13:15:47Z</dcterms:created>
  <dcterms:modified xsi:type="dcterms:W3CDTF">2019-07-15T08:51:30Z</dcterms:modified>
</cp:coreProperties>
</file>